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8760" tabRatio="721"/>
  </bookViews>
  <sheets>
    <sheet name="SEM" sheetId="11" r:id="rId1"/>
    <sheet name="ACUM" sheetId="12" r:id="rId2"/>
  </sheets>
  <definedNames>
    <definedName name="_xlnm.Print_Area" localSheetId="0">SEM!$A$1:$M$121</definedName>
  </definedNames>
  <calcPr calcId="124519"/>
  <fileRecoveryPr repairLoad="1"/>
</workbook>
</file>

<file path=xl/calcChain.xml><?xml version="1.0" encoding="utf-8"?>
<calcChain xmlns="http://schemas.openxmlformats.org/spreadsheetml/2006/main">
  <c r="U10" i="12"/>
  <c r="L10"/>
  <c r="H114" i="11"/>
  <c r="J10" i="12"/>
  <c r="R10"/>
  <c r="P10"/>
  <c r="K10"/>
  <c r="Q10"/>
  <c r="H10"/>
  <c r="O10"/>
  <c r="M10"/>
  <c r="I10"/>
  <c r="B112" i="11"/>
  <c r="E112"/>
  <c r="D112"/>
  <c r="C112"/>
  <c r="C81"/>
  <c r="C12"/>
  <c r="D12"/>
  <c r="E12"/>
  <c r="C19"/>
  <c r="D19"/>
  <c r="E19"/>
  <c r="K12" i="12"/>
  <c r="C12"/>
  <c r="D12"/>
  <c r="E12"/>
  <c r="F12"/>
  <c r="G12"/>
  <c r="H12"/>
  <c r="I12"/>
  <c r="J12"/>
  <c r="M12"/>
  <c r="N12"/>
  <c r="O12"/>
  <c r="P12"/>
  <c r="Q12"/>
  <c r="R12"/>
  <c r="S12"/>
  <c r="T12"/>
  <c r="U12"/>
  <c r="L12" l="1"/>
</calcChain>
</file>

<file path=xl/sharedStrings.xml><?xml version="1.0" encoding="utf-8"?>
<sst xmlns="http://schemas.openxmlformats.org/spreadsheetml/2006/main" count="548" uniqueCount="183">
  <si>
    <t>CONTRALORÍA GENERAL DEL ESTADO</t>
  </si>
  <si>
    <t>DIRECCION GENERAL DE CONTROL Y EVALUACION</t>
  </si>
  <si>
    <t>LICITACIONES PUBLICAS</t>
  </si>
  <si>
    <t>DESCRIPCIÓN</t>
  </si>
  <si>
    <t>PRESUPUESTO BASE</t>
  </si>
  <si>
    <t>TOTAL MONTO ADJUDICADO</t>
  </si>
  <si>
    <t>AHORRO</t>
  </si>
  <si>
    <t>EMPRESAS ADJUDICADAS</t>
  </si>
  <si>
    <t xml:space="preserve">ORIGEN DE LA EMPRESA </t>
  </si>
  <si>
    <t>OBSERVACIONES</t>
  </si>
  <si>
    <t>VERACRUZANA</t>
  </si>
  <si>
    <t>FORÁNEA</t>
  </si>
  <si>
    <t>MUNICIPIO</t>
  </si>
  <si>
    <t>REGION</t>
  </si>
  <si>
    <t>TOTAL</t>
  </si>
  <si>
    <t>LICITACIONES SIMPLIFICADAS</t>
  </si>
  <si>
    <t>ADJUDICACIONES DIRECTAS</t>
  </si>
  <si>
    <t>POR MONTO</t>
  </si>
  <si>
    <t>POR EXCEPCIÓN DE LEY</t>
  </si>
  <si>
    <t>EMPRESA ADJUDICADA</t>
  </si>
  <si>
    <t>ORIGEN DE LA EMPRESA</t>
  </si>
  <si>
    <t>NÚMERO DE OPERACIONES</t>
  </si>
  <si>
    <t>MONTO</t>
  </si>
  <si>
    <t>N° Acuerdo (S1)</t>
  </si>
  <si>
    <t>N° Sesión (S2)</t>
  </si>
  <si>
    <t xml:space="preserve">TOTAL MONTO ADJUDICADO PESOS: </t>
  </si>
  <si>
    <t>Dependencia / Entidad / Fideicomiso</t>
  </si>
  <si>
    <t>Tipo de Licitación</t>
  </si>
  <si>
    <t>Empresas Contratadas</t>
  </si>
  <si>
    <t>Economías</t>
  </si>
  <si>
    <t>Pública Internacional</t>
  </si>
  <si>
    <t>Pública Nacional</t>
  </si>
  <si>
    <t>Adjudicaciones Directas</t>
  </si>
  <si>
    <t xml:space="preserve">Total </t>
  </si>
  <si>
    <t>Veracruzanas</t>
  </si>
  <si>
    <t>Total de Licitaciones (1)</t>
  </si>
  <si>
    <t>Monto Contratado
 (2)</t>
  </si>
  <si>
    <t>Total de Operaciones (3)</t>
  </si>
  <si>
    <t>Monto Contratado
 (4)</t>
  </si>
  <si>
    <t>Monto Contratado
 (6)</t>
  </si>
  <si>
    <t>Número de Operaciones (7)</t>
  </si>
  <si>
    <t>Monto Contratado
 (8)</t>
  </si>
  <si>
    <t>Número de Operaciones (9)</t>
  </si>
  <si>
    <t>Número de Operaciones (11)</t>
  </si>
  <si>
    <t>Total de licitaciones</t>
  </si>
  <si>
    <t>Simplificada</t>
  </si>
  <si>
    <t>Resto del País</t>
  </si>
  <si>
    <t>Total (5)</t>
  </si>
  <si>
    <t>Monto Contratado
 (10)</t>
  </si>
  <si>
    <t xml:space="preserve"> Monto Contratado (12)</t>
  </si>
  <si>
    <t>Presupuesto Base (13)</t>
  </si>
  <si>
    <t>Monto Adjudicado (14)</t>
  </si>
  <si>
    <t>Ahorro (15)</t>
  </si>
  <si>
    <t>ELABORÓ</t>
  </si>
  <si>
    <t>REVISÓ</t>
  </si>
  <si>
    <t>AUTORIZÓ</t>
  </si>
  <si>
    <t>__________________________________________</t>
  </si>
  <si>
    <t>_______________________________________</t>
  </si>
  <si>
    <t>___________________________________________</t>
  </si>
  <si>
    <t>NÚMERO DE LICITACIÓN (S1)</t>
  </si>
  <si>
    <t>ANEXO VIII</t>
  </si>
  <si>
    <t>ANEXO IX</t>
  </si>
  <si>
    <t>SUBSIDIO ESTATAL</t>
  </si>
  <si>
    <t>MATERIALES Y UTILES DE OFICINA</t>
  </si>
  <si>
    <t>JUAN RODRIGUEZ CLARA</t>
  </si>
  <si>
    <t>COATZACOALCOS</t>
  </si>
  <si>
    <t>OLMECA</t>
  </si>
  <si>
    <t>PAPALOAPAN</t>
  </si>
  <si>
    <t>VERACRUZ</t>
  </si>
  <si>
    <t>SUBSIDIO FEDERAL</t>
  </si>
  <si>
    <t>L.C. MARINA A. AMEZCUA GUZMAN</t>
  </si>
  <si>
    <t>INSTITUTO TECNOLOGICO SUPERIOR DE JUAN RODRIGUEZ CLARA</t>
  </si>
  <si>
    <t>MATERIAL ELECTRICO Y ELECTRONICO</t>
  </si>
  <si>
    <t>C.P. J. ANTONIO DEL VALLE FONSECA</t>
  </si>
  <si>
    <t>JEFE DEL DPTO DE RECURSOS MATERIALES DEL ITSJRC</t>
  </si>
  <si>
    <t>SUSBDIRECTOR ADMINISTRATIVO DEL ITSJRC</t>
  </si>
  <si>
    <t>SUBDIRECTOR ADMINISTRATIVO DEL ITSJRC</t>
  </si>
  <si>
    <t>JEFE DE DEPTO DE RECURSOS MATERIALES</t>
  </si>
  <si>
    <t>REPORTE SEMANAL DE ADQUISICIONES DEL 01 AL 31 DE DICIEMBRE DEL 2010</t>
  </si>
  <si>
    <t>REPORTE ACUMULADO DE ADQUISICIONES DEL 1 DE ENERO AL 31 DE DICIEMBRE DE 2010</t>
  </si>
  <si>
    <t>CONSERVACION YMANTENIMIENTO DE BIENES INFORMATICOS</t>
  </si>
  <si>
    <t>JOSE ALFREDO EVANGELISTA FIGUEROA</t>
  </si>
  <si>
    <t>MATERIAL DE LIMPIEZA</t>
  </si>
  <si>
    <t>GLORIA LARA MONTENEGRO</t>
  </si>
  <si>
    <t>MATERIALES Y UTILES PARA EL PROCESAMIETO EN EQUIPOS Y BIENES INFORMATICOS</t>
  </si>
  <si>
    <t>COMPUGOLFO, S.A. DE C.V.</t>
  </si>
  <si>
    <t>INGRESOS PROPIOS</t>
  </si>
  <si>
    <t>OFFICE DEPOT E MEXICO, S.A. DE C.V.</t>
  </si>
  <si>
    <t>BRAULIO ANTONIO DOLORES CRUZ</t>
  </si>
  <si>
    <t>VESTIDO Y UNIFORMES</t>
  </si>
  <si>
    <t>NESTOR MARIN ORDAZ</t>
  </si>
  <si>
    <t>CIUDAD ISLA</t>
  </si>
  <si>
    <t>NUEVA WAL MART DE MEXICO, S DE RL DE CV</t>
  </si>
  <si>
    <t>PINTURAS</t>
  </si>
  <si>
    <t>PINTA SERVICE, SA DE CV</t>
  </si>
  <si>
    <t>SISTEMAS CONTINO, S.A. DE C.V.</t>
  </si>
  <si>
    <t>MATERIAL Y UTILES DE IMPRESIÓN Y REPRODUCCION</t>
  </si>
  <si>
    <t>MATERIAL Y UTILES PARA EL PROCESAMIENTO DE EQUIPO Y BIENES INFORMATICOS</t>
  </si>
  <si>
    <t>MANTENIMIENTO Y CONSERVACION DE MOBILIARIO Y EQUIPO</t>
  </si>
  <si>
    <t>INSTITUTO DE CAPACITACION PARA EL TRABAJO DEL ESTADO D VERACRUZ</t>
  </si>
  <si>
    <t>ASESORIAS ASOCIADAS A CONVENIOS</t>
  </si>
  <si>
    <t>COLEGIO MEXICANO DE INGENIEROS BIOQUIMICOS, A.C.</t>
  </si>
  <si>
    <t>CONGRESOS Y CONVENCIONES</t>
  </si>
  <si>
    <t>MEXICO, D.F.</t>
  </si>
  <si>
    <t>REFACCIONES Y ACCESORIOS PARA EL EQUIPO DE COMPUTO</t>
  </si>
  <si>
    <t>TREVIÑO COMPUTACION, S.A. DE C.V.</t>
  </si>
  <si>
    <t>XALAPA, VER</t>
  </si>
  <si>
    <t>ARRENDAMIENTO DE EQUIPO DE TRANSPORTE PARA SERVICIOS ADMINISTRATIVOS</t>
  </si>
  <si>
    <t>ANGEL FERNANDEZ CHIQUITO</t>
  </si>
  <si>
    <t>ACAYUCAN, VER</t>
  </si>
  <si>
    <t>MEDICAMENTOS Y PRODUCTOS FARMACEUTICOS</t>
  </si>
  <si>
    <t>COMERCIALIZADORA ARMACEUTICA DEL SURESTE, S.A. DE C.V.</t>
  </si>
  <si>
    <t>GRUPO DESMAR, SA DE CV</t>
  </si>
  <si>
    <t>MARIA AURORA GOMEZ MONTIEL</t>
  </si>
  <si>
    <t>VESTUARIO Y UNIFORMES</t>
  </si>
  <si>
    <t>ELISA PONCE PEREZ</t>
  </si>
  <si>
    <t>MATERIAL Y UTILES DE OFICINA</t>
  </si>
  <si>
    <t>OFIX, S.A. DE C.V.</t>
  </si>
  <si>
    <t>JOEL HERNANDEZ CONTRERAS</t>
  </si>
  <si>
    <t>MARIA GUADALUPE ORTIZ HERNANDEZ</t>
  </si>
  <si>
    <t>ARTICULOS DEPORTIVOS</t>
  </si>
  <si>
    <t>ELIZABETH ESCOBAR VALENCIA</t>
  </si>
  <si>
    <t>OPERADORA OMX, SA DE CV</t>
  </si>
  <si>
    <t>MARIA ERMA SANDOVAL DEL CASTILLO</t>
  </si>
  <si>
    <t>ACTIVIDADES CIVICAS Y FESTIVIADES</t>
  </si>
  <si>
    <t>NORBERTO COLIN RAMIREZ</t>
  </si>
  <si>
    <t>CONSERVACION YMANTENIMIENTO DE VEHICULO</t>
  </si>
  <si>
    <t>ROCIO DOMINGUEZ DOMINGUEZ</t>
  </si>
  <si>
    <t>OTROS GASTOS DE PUBLICACION Y DIFUSION</t>
  </si>
  <si>
    <t>ARACELI ROMAN SANTOS</t>
  </si>
  <si>
    <t>ALEJANDRO RAMIREZ DURAN</t>
  </si>
  <si>
    <t>NORMA LOPEZ LAGUNES</t>
  </si>
  <si>
    <t>SANDRA LUZ PEREZ AGUILAR</t>
  </si>
  <si>
    <t>MANUEL SOMOANO SOSA</t>
  </si>
  <si>
    <t>JOVANY FONSECA VILLEGAS</t>
  </si>
  <si>
    <t>ACATUCAN, VER</t>
  </si>
  <si>
    <t>L.I. RAUL RUPERTO CASTILLO</t>
  </si>
  <si>
    <t>CONSERVACION Y MANTENIMIENTO DE VEHICULOS</t>
  </si>
  <si>
    <t>ANTONIO MARIM GARCIA</t>
  </si>
  <si>
    <t>DEYSI BARRADAS MARQUEZ</t>
  </si>
  <si>
    <t>JUANA JUAREZ REYES</t>
  </si>
  <si>
    <t>BRUNO DAVID OROZCO LOPEZ</t>
  </si>
  <si>
    <t>VICENTE JIMENEZ HORTA</t>
  </si>
  <si>
    <t>SEGUROS DE BIENES PATROMINIALES</t>
  </si>
  <si>
    <t>AFIANZADORA SOFIMEX, S.A.</t>
  </si>
  <si>
    <t>MILDRETH TLAPA CARRIZALES</t>
  </si>
  <si>
    <t>MATERIAL DE CONSTRUCCION</t>
  </si>
  <si>
    <t>DORA LUZ REYES AGUILAR</t>
  </si>
  <si>
    <t>RUTH MARQUEZ VASQUEZ</t>
  </si>
  <si>
    <t>PLAGUICIDAS, ABONOS Y FERTILIZANTES</t>
  </si>
  <si>
    <t>FERTILIZNTES Y PRODUCTOS AGROQUIMICOS, S.A. DE C.V.</t>
  </si>
  <si>
    <t>EQUIPO FOTOGRAFICO Y AUDIVISUAL</t>
  </si>
  <si>
    <t>JOEL DOMINGUEZ OLMEDO</t>
  </si>
  <si>
    <t>JOSE FRANCISCOS SERRANO RODRIGUEZ</t>
  </si>
  <si>
    <t>PABLO MANZUR ASSAD</t>
  </si>
  <si>
    <t>IRMA DEL CARMEN QUINTERO CRIVELLI</t>
  </si>
  <si>
    <t>INSTITUTO TECNOLOGICO SUPERIOR DE ALAMO-TEMAPACHE</t>
  </si>
  <si>
    <t>ALAMO TEMAPACHE</t>
  </si>
  <si>
    <t>VICTOR HUGO SOTO MOLINA</t>
  </si>
  <si>
    <t>MEDICINA Y PRODUCTOS FARMACEUTICOS</t>
  </si>
  <si>
    <t>IMPRESIONES</t>
  </si>
  <si>
    <t>ARACELI CRUZ DOMINGUEZ</t>
  </si>
  <si>
    <t>CONSERVACION Y MANTENIMIENTO DE EQUIPO</t>
  </si>
  <si>
    <t>JAVIER JUAREZ CORONA</t>
  </si>
  <si>
    <t>JOSE JULIAN RODRIGUEZ GRAJALES</t>
  </si>
  <si>
    <t>ALGEL ESPINOLA SALAZAR</t>
  </si>
  <si>
    <t>NALLELI LOPEZ VILLALOBOS</t>
  </si>
  <si>
    <t>INTEGRADORA DE TECNOLOGIAS DE LA INFORMACION, S.A.D E C.V.</t>
  </si>
  <si>
    <t>MATERIAL Y OTROS SUMINISTROS</t>
  </si>
  <si>
    <t>EUDOCIA TELLO ROSAS</t>
  </si>
  <si>
    <t>RAMON DURAN CORTES</t>
  </si>
  <si>
    <t>DELGADO ANDRDE MARIA ISABEL</t>
  </si>
  <si>
    <t>JOSE ROBERTO VARGAS DOMINGUEZ</t>
  </si>
  <si>
    <t>CORDOVA, VER</t>
  </si>
  <si>
    <t>MATERIAL PARA CONTRUCCION</t>
  </si>
  <si>
    <t>MATERIALES ACEROS TUCAN, S.A. DE C.V.</t>
  </si>
  <si>
    <t>GASTOS DE PROMOCION INSTITUCIONAL</t>
  </si>
  <si>
    <t>CONSERVACION Y MANTENIMIENTO D EQUIPO Y MOBILIARIO</t>
  </si>
  <si>
    <t>GRUPO PARASINA, SA DE CV</t>
  </si>
  <si>
    <t>SOTAVENTO</t>
  </si>
  <si>
    <t>CAPITAL</t>
  </si>
  <si>
    <t>LS/ITSJRC/001/2010</t>
  </si>
  <si>
    <t>AJUSTE POR CIERRE DEL EJERCICIO</t>
  </si>
</sst>
</file>

<file path=xl/styles.xml><?xml version="1.0" encoding="utf-8"?>
<styleSheet xmlns="http://schemas.openxmlformats.org/spreadsheetml/2006/main">
  <numFmts count="8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[Red]\-0\ "/>
    <numFmt numFmtId="166" formatCode="#,##0.00_ ;[Red]\-#,##0.00\ "/>
    <numFmt numFmtId="167" formatCode="&quot;$&quot;#,##0.00"/>
    <numFmt numFmtId="168" formatCode="_-[$€-2]* #,##0.00_-;\-[$€-2]* #,##0.00_-;_-[$€-2]* &quot;-&quot;??_-"/>
  </numFmts>
  <fonts count="26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5"/>
      <name val="Century Gothic"/>
      <family val="2"/>
    </font>
    <font>
      <sz val="8"/>
      <name val="Arial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b/>
      <i/>
      <u/>
      <sz val="10"/>
      <name val="Century Gothic"/>
      <family val="2"/>
    </font>
    <font>
      <b/>
      <i/>
      <u/>
      <sz val="8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1"/>
      <color indexed="8"/>
      <name val="Century Gothic"/>
      <family val="2"/>
    </font>
    <font>
      <b/>
      <sz val="8"/>
      <name val="Arial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b/>
      <sz val="8"/>
      <name val="Century Gothic"/>
      <family val="2"/>
    </font>
    <font>
      <sz val="10"/>
      <name val="Century Gothic"/>
      <family val="2"/>
    </font>
    <font>
      <b/>
      <sz val="10"/>
      <name val="Arial"/>
      <family val="2"/>
    </font>
    <font>
      <b/>
      <i/>
      <u/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0"/>
      <color indexed="8"/>
      <name val="Arial"/>
      <family val="2"/>
    </font>
    <font>
      <b/>
      <sz val="11"/>
      <color indexed="10"/>
      <name val="Century Gothic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8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" fillId="0" borderId="0"/>
  </cellStyleXfs>
  <cellXfs count="133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43" fontId="4" fillId="0" borderId="2" xfId="3" applyFont="1" applyFill="1" applyBorder="1" applyAlignment="1">
      <alignment horizontal="center" vertical="center" wrapText="1" shrinkToFit="1"/>
    </xf>
    <xf numFmtId="43" fontId="4" fillId="0" borderId="2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 shrinkToFit="1"/>
    </xf>
    <xf numFmtId="8" fontId="9" fillId="2" borderId="2" xfId="0" applyNumberFormat="1" applyFont="1" applyFill="1" applyBorder="1" applyAlignment="1">
      <alignment horizontal="center" vertical="center" wrapText="1"/>
    </xf>
    <xf numFmtId="8" fontId="9" fillId="2" borderId="2" xfId="0" applyNumberFormat="1" applyFont="1" applyFill="1" applyBorder="1" applyAlignment="1">
      <alignment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shrinkToFit="1"/>
    </xf>
    <xf numFmtId="8" fontId="17" fillId="2" borderId="2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166" fontId="17" fillId="2" borderId="2" xfId="0" applyNumberFormat="1" applyFont="1" applyFill="1" applyBorder="1" applyAlignment="1">
      <alignment horizontal="center" vertical="center" wrapText="1"/>
    </xf>
    <xf numFmtId="43" fontId="13" fillId="0" borderId="2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8"/>
    <xf numFmtId="0" fontId="21" fillId="0" borderId="0" xfId="8" applyFont="1" applyAlignment="1"/>
    <xf numFmtId="0" fontId="15" fillId="2" borderId="2" xfId="8" applyFont="1" applyFill="1" applyBorder="1" applyAlignment="1">
      <alignment horizontal="center" vertical="center" wrapText="1"/>
    </xf>
    <xf numFmtId="0" fontId="14" fillId="0" borderId="0" xfId="8" applyFont="1"/>
    <xf numFmtId="0" fontId="15" fillId="0" borderId="2" xfId="8" applyFont="1" applyFill="1" applyBorder="1" applyAlignment="1">
      <alignment horizontal="center" vertical="center"/>
    </xf>
    <xf numFmtId="0" fontId="13" fillId="0" borderId="2" xfId="8" applyFont="1" applyFill="1" applyBorder="1" applyAlignment="1">
      <alignment horizontal="center" vertical="center" wrapText="1"/>
    </xf>
    <xf numFmtId="4" fontId="13" fillId="0" borderId="2" xfId="8" applyNumberFormat="1" applyFont="1" applyFill="1" applyBorder="1" applyAlignment="1">
      <alignment horizontal="center" vertical="center" wrapText="1"/>
    </xf>
    <xf numFmtId="0" fontId="20" fillId="0" borderId="0" xfId="8" applyFont="1"/>
    <xf numFmtId="0" fontId="15" fillId="0" borderId="2" xfId="8" applyFont="1" applyBorder="1"/>
    <xf numFmtId="0" fontId="13" fillId="0" borderId="2" xfId="8" applyFont="1" applyBorder="1"/>
    <xf numFmtId="1" fontId="15" fillId="2" borderId="2" xfId="8" applyNumberFormat="1" applyFont="1" applyFill="1" applyBorder="1" applyAlignment="1">
      <alignment horizontal="center" vertical="center" wrapText="1"/>
    </xf>
    <xf numFmtId="4" fontId="15" fillId="2" borderId="2" xfId="8" applyNumberFormat="1" applyFont="1" applyFill="1" applyBorder="1" applyAlignment="1">
      <alignment horizontal="center" vertical="center" wrapText="1"/>
    </xf>
    <xf numFmtId="4" fontId="1" fillId="0" borderId="0" xfId="8" applyNumberFormat="1"/>
    <xf numFmtId="0" fontId="23" fillId="0" borderId="2" xfId="0" applyFont="1" applyFill="1" applyBorder="1" applyAlignment="1">
      <alignment horizontal="center" vertical="center" wrapText="1" shrinkToFit="1"/>
    </xf>
    <xf numFmtId="43" fontId="23" fillId="0" borderId="2" xfId="3" applyFont="1" applyFill="1" applyBorder="1" applyAlignment="1">
      <alignment horizontal="center" vertical="center" wrapText="1" shrinkToFit="1"/>
    </xf>
    <xf numFmtId="0" fontId="24" fillId="0" borderId="2" xfId="0" applyFont="1" applyFill="1" applyBorder="1" applyAlignment="1">
      <alignment horizontal="center" vertical="center" wrapText="1" shrinkToFit="1"/>
    </xf>
    <xf numFmtId="0" fontId="23" fillId="0" borderId="0" xfId="0" applyFont="1"/>
    <xf numFmtId="0" fontId="12" fillId="0" borderId="0" xfId="9" applyFont="1"/>
    <xf numFmtId="0" fontId="18" fillId="0" borderId="0" xfId="9" applyFont="1" applyAlignment="1">
      <alignment horizontal="center"/>
    </xf>
    <xf numFmtId="0" fontId="16" fillId="0" borderId="0" xfId="9" applyFont="1" applyAlignment="1"/>
    <xf numFmtId="0" fontId="18" fillId="0" borderId="0" xfId="9" applyFont="1" applyAlignment="1"/>
    <xf numFmtId="0" fontId="4" fillId="0" borderId="0" xfId="9" applyFont="1"/>
    <xf numFmtId="0" fontId="9" fillId="0" borderId="0" xfId="9" applyFont="1"/>
    <xf numFmtId="0" fontId="1" fillId="0" borderId="0" xfId="7"/>
    <xf numFmtId="0" fontId="16" fillId="0" borderId="0" xfId="9" applyFont="1" applyAlignment="1">
      <alignment horizontal="center"/>
    </xf>
    <xf numFmtId="0" fontId="16" fillId="0" borderId="0" xfId="9" applyFont="1"/>
    <xf numFmtId="0" fontId="16" fillId="0" borderId="0" xfId="9" applyFont="1" applyAlignment="1">
      <alignment horizontal="justify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43" fontId="1" fillId="0" borderId="0" xfId="2" applyFont="1"/>
    <xf numFmtId="43" fontId="1" fillId="0" borderId="0" xfId="8" applyNumberFormat="1"/>
    <xf numFmtId="0" fontId="23" fillId="0" borderId="2" xfId="0" applyFont="1" applyFill="1" applyBorder="1" applyAlignment="1">
      <alignment horizontal="center" vertical="center" wrapText="1"/>
    </xf>
    <xf numFmtId="164" fontId="23" fillId="0" borderId="2" xfId="2" applyNumberFormat="1" applyFont="1" applyFill="1" applyBorder="1" applyAlignment="1">
      <alignment horizontal="center" vertical="center" wrapText="1" shrinkToFit="1"/>
    </xf>
    <xf numFmtId="164" fontId="13" fillId="0" borderId="2" xfId="8" applyNumberFormat="1" applyFont="1" applyFill="1" applyBorder="1" applyAlignment="1">
      <alignment horizontal="center" vertical="center" wrapText="1"/>
    </xf>
    <xf numFmtId="0" fontId="9" fillId="0" borderId="0" xfId="9" applyFont="1" applyAlignment="1">
      <alignment horizontal="center"/>
    </xf>
    <xf numFmtId="4" fontId="10" fillId="2" borderId="6" xfId="0" applyNumberFormat="1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/>
    </xf>
    <xf numFmtId="4" fontId="11" fillId="2" borderId="7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3" fontId="4" fillId="0" borderId="4" xfId="0" applyNumberFormat="1" applyFont="1" applyFill="1" applyBorder="1" applyAlignment="1">
      <alignment horizontal="center" vertical="center" wrapText="1" shrinkToFit="1"/>
    </xf>
    <xf numFmtId="43" fontId="4" fillId="0" borderId="5" xfId="0" applyNumberFormat="1" applyFont="1" applyFill="1" applyBorder="1" applyAlignment="1">
      <alignment horizontal="center" vertical="center" wrapText="1" shrinkToFit="1"/>
    </xf>
    <xf numFmtId="43" fontId="4" fillId="0" borderId="1" xfId="0" applyNumberFormat="1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center" vertical="center" wrapText="1" shrinkToFit="1"/>
    </xf>
    <xf numFmtId="0" fontId="10" fillId="2" borderId="5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3" fontId="23" fillId="0" borderId="4" xfId="0" applyNumberFormat="1" applyFont="1" applyFill="1" applyBorder="1" applyAlignment="1">
      <alignment horizontal="center" vertical="center" wrapText="1" shrinkToFit="1"/>
    </xf>
    <xf numFmtId="43" fontId="23" fillId="0" borderId="5" xfId="0" applyNumberFormat="1" applyFont="1" applyFill="1" applyBorder="1" applyAlignment="1">
      <alignment horizontal="center" vertical="center" wrapText="1" shrinkToFit="1"/>
    </xf>
    <xf numFmtId="43" fontId="23" fillId="0" borderId="1" xfId="0" applyNumberFormat="1" applyFont="1" applyFill="1" applyBorder="1" applyAlignment="1">
      <alignment horizontal="center" vertical="center" wrapText="1" shrinkToFit="1"/>
    </xf>
    <xf numFmtId="0" fontId="9" fillId="0" borderId="0" xfId="9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wrapText="1" shrinkToFit="1"/>
    </xf>
    <xf numFmtId="0" fontId="23" fillId="0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7" fontId="17" fillId="2" borderId="2" xfId="0" applyNumberFormat="1" applyFont="1" applyFill="1" applyBorder="1" applyAlignment="1">
      <alignment horizontal="center" vertical="center" wrapText="1"/>
    </xf>
    <xf numFmtId="0" fontId="20" fillId="0" borderId="0" xfId="7" applyFont="1" applyAlignment="1">
      <alignment horizontal="center"/>
    </xf>
    <xf numFmtId="0" fontId="15" fillId="2" borderId="6" xfId="8" applyFont="1" applyFill="1" applyBorder="1" applyAlignment="1">
      <alignment horizontal="center" vertical="center" wrapText="1"/>
    </xf>
    <xf numFmtId="0" fontId="15" fillId="2" borderId="3" xfId="8" applyFont="1" applyFill="1" applyBorder="1" applyAlignment="1">
      <alignment horizontal="center" vertical="center" wrapText="1"/>
    </xf>
    <xf numFmtId="0" fontId="15" fillId="2" borderId="4" xfId="8" applyFont="1" applyFill="1" applyBorder="1" applyAlignment="1">
      <alignment horizontal="center" vertical="center" wrapText="1"/>
    </xf>
    <xf numFmtId="0" fontId="15" fillId="2" borderId="1" xfId="8" applyFont="1" applyFill="1" applyBorder="1" applyAlignment="1">
      <alignment horizontal="center" vertical="center" wrapText="1"/>
    </xf>
    <xf numFmtId="0" fontId="16" fillId="0" borderId="0" xfId="9" applyFont="1" applyAlignment="1">
      <alignment horizontal="center"/>
    </xf>
    <xf numFmtId="0" fontId="3" fillId="0" borderId="0" xfId="8" applyFont="1" applyAlignment="1">
      <alignment horizontal="center"/>
    </xf>
    <xf numFmtId="0" fontId="5" fillId="0" borderId="0" xfId="8" applyFont="1" applyAlignment="1">
      <alignment horizontal="center"/>
    </xf>
    <xf numFmtId="0" fontId="22" fillId="0" borderId="0" xfId="8" applyFont="1" applyAlignment="1">
      <alignment horizontal="center"/>
    </xf>
    <xf numFmtId="0" fontId="21" fillId="0" borderId="0" xfId="8" applyFont="1" applyAlignment="1">
      <alignment horizontal="center"/>
    </xf>
    <xf numFmtId="0" fontId="15" fillId="2" borderId="7" xfId="8" applyFont="1" applyFill="1" applyBorder="1" applyAlignment="1">
      <alignment horizontal="center" vertical="center" wrapText="1"/>
    </xf>
    <xf numFmtId="0" fontId="15" fillId="2" borderId="5" xfId="8" applyFont="1" applyFill="1" applyBorder="1" applyAlignment="1">
      <alignment horizontal="center" vertical="center" wrapText="1"/>
    </xf>
    <xf numFmtId="0" fontId="15" fillId="2" borderId="2" xfId="8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</cellXfs>
  <cellStyles count="10">
    <cellStyle name="Euro" xfId="1"/>
    <cellStyle name="Millares" xfId="2" builtinId="3"/>
    <cellStyle name="Millares 2" xfId="3"/>
    <cellStyle name="Moneda 2" xfId="4"/>
    <cellStyle name="Moneda 3" xfId="5"/>
    <cellStyle name="Normal" xfId="0" builtinId="0"/>
    <cellStyle name="Normal 2" xfId="6"/>
    <cellStyle name="Normal 2_Anexo_VIII_y_IX_INF._SEMANAL_y_ACUMULADO_ADQ_MAR njos" xfId="7"/>
    <cellStyle name="Normal 2_INF._SEMANAL_y_ACUMULADO_JUNIO_ADQ(1) jrclara" xfId="8"/>
    <cellStyle name="Normal_ITS NARANJOS_Adq_Marzo10 (761)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1"/>
  <sheetViews>
    <sheetView tabSelected="1" topLeftCell="A13" zoomScale="66" zoomScaleNormal="66" zoomScaleSheetLayoutView="100" workbookViewId="0">
      <selection activeCell="B30" sqref="B30"/>
    </sheetView>
  </sheetViews>
  <sheetFormatPr baseColWidth="10" defaultRowHeight="11.25"/>
  <cols>
    <col min="1" max="1" width="67" style="1" customWidth="1"/>
    <col min="2" max="2" width="23.42578125" style="1" customWidth="1"/>
    <col min="3" max="3" width="18.85546875" style="1" customWidth="1"/>
    <col min="4" max="4" width="20" style="1" customWidth="1"/>
    <col min="5" max="7" width="13.5703125" style="1" customWidth="1"/>
    <col min="8" max="8" width="41.140625" style="1" customWidth="1"/>
    <col min="9" max="9" width="26.5703125" style="1" customWidth="1"/>
    <col min="10" max="10" width="18.5703125" style="1" customWidth="1"/>
    <col min="11" max="11" width="14.28515625" style="1" customWidth="1"/>
    <col min="12" max="12" width="9" style="1" customWidth="1"/>
    <col min="13" max="13" width="14.5703125" style="1" customWidth="1"/>
    <col min="14" max="16384" width="11.42578125" style="1"/>
  </cols>
  <sheetData>
    <row r="1" spans="1:13" ht="18.7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ht="1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 ht="14.25">
      <c r="A3" s="93" t="s">
        <v>78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ht="16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0" t="s">
        <v>60</v>
      </c>
    </row>
    <row r="5" spans="1:13" ht="12.75">
      <c r="A5" s="94" t="s">
        <v>71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 ht="12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>
      <c r="A7" s="98" t="s">
        <v>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1:13" ht="26.25" customHeight="1">
      <c r="A8" s="81" t="s">
        <v>59</v>
      </c>
      <c r="B8" s="81" t="s">
        <v>3</v>
      </c>
      <c r="C8" s="95" t="s">
        <v>4</v>
      </c>
      <c r="D8" s="60" t="s">
        <v>5</v>
      </c>
      <c r="E8" s="63" t="s">
        <v>6</v>
      </c>
      <c r="F8" s="66" t="s">
        <v>7</v>
      </c>
      <c r="G8" s="67"/>
      <c r="H8" s="68"/>
      <c r="I8" s="78" t="s">
        <v>8</v>
      </c>
      <c r="J8" s="79"/>
      <c r="K8" s="80"/>
      <c r="L8" s="88" t="s">
        <v>9</v>
      </c>
      <c r="M8" s="88"/>
    </row>
    <row r="9" spans="1:13" ht="12" customHeight="1">
      <c r="A9" s="82"/>
      <c r="B9" s="82"/>
      <c r="C9" s="96"/>
      <c r="D9" s="61"/>
      <c r="E9" s="64"/>
      <c r="F9" s="69"/>
      <c r="G9" s="70"/>
      <c r="H9" s="71"/>
      <c r="I9" s="88" t="s">
        <v>10</v>
      </c>
      <c r="J9" s="88"/>
      <c r="K9" s="81" t="s">
        <v>11</v>
      </c>
      <c r="L9" s="88"/>
      <c r="M9" s="88"/>
    </row>
    <row r="10" spans="1:13" ht="12.75" customHeight="1">
      <c r="A10" s="83"/>
      <c r="B10" s="83"/>
      <c r="C10" s="97"/>
      <c r="D10" s="62"/>
      <c r="E10" s="65"/>
      <c r="F10" s="72"/>
      <c r="G10" s="73"/>
      <c r="H10" s="74"/>
      <c r="I10" s="5" t="s">
        <v>12</v>
      </c>
      <c r="J10" s="4" t="s">
        <v>13</v>
      </c>
      <c r="K10" s="83"/>
      <c r="L10" s="88"/>
      <c r="M10" s="88"/>
    </row>
    <row r="11" spans="1:13" ht="26.25" customHeight="1">
      <c r="A11" s="6"/>
      <c r="B11" s="6"/>
      <c r="C11" s="7"/>
      <c r="D11" s="7"/>
      <c r="E11" s="8"/>
      <c r="F11" s="75"/>
      <c r="G11" s="76"/>
      <c r="H11" s="77"/>
      <c r="I11" s="6"/>
      <c r="J11" s="6"/>
      <c r="K11" s="9"/>
      <c r="L11" s="89"/>
      <c r="M11" s="90"/>
    </row>
    <row r="12" spans="1:13" ht="18.75" customHeight="1">
      <c r="A12" s="10" t="s">
        <v>14</v>
      </c>
      <c r="B12" s="11"/>
      <c r="C12" s="12">
        <f>SUM(C11:C11)</f>
        <v>0</v>
      </c>
      <c r="D12" s="12">
        <f>SUM(D11:D11)</f>
        <v>0</v>
      </c>
      <c r="E12" s="13">
        <f>SUM(E11:E11)</f>
        <v>0</v>
      </c>
      <c r="F12" s="14"/>
      <c r="G12" s="14"/>
      <c r="H12" s="14"/>
      <c r="I12" s="14"/>
      <c r="J12" s="14"/>
      <c r="K12" s="14"/>
      <c r="L12" s="15"/>
      <c r="M12" s="15"/>
    </row>
    <row r="13" spans="1:13" ht="13.5">
      <c r="I13" s="14"/>
      <c r="J13" s="14"/>
      <c r="K13" s="14"/>
      <c r="L13" s="15"/>
      <c r="M13" s="15"/>
    </row>
    <row r="14" spans="1:13" ht="12.75">
      <c r="A14" s="98" t="s">
        <v>15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</row>
    <row r="15" spans="1:13" ht="43.5" customHeight="1">
      <c r="A15" s="81" t="s">
        <v>59</v>
      </c>
      <c r="B15" s="81" t="s">
        <v>3</v>
      </c>
      <c r="C15" s="95" t="s">
        <v>4</v>
      </c>
      <c r="D15" s="60" t="s">
        <v>5</v>
      </c>
      <c r="E15" s="63" t="s">
        <v>6</v>
      </c>
      <c r="F15" s="66" t="s">
        <v>7</v>
      </c>
      <c r="G15" s="67"/>
      <c r="H15" s="68"/>
      <c r="I15" s="78" t="s">
        <v>8</v>
      </c>
      <c r="J15" s="79"/>
      <c r="K15" s="80"/>
      <c r="L15" s="88" t="s">
        <v>9</v>
      </c>
      <c r="M15" s="88"/>
    </row>
    <row r="16" spans="1:13" ht="13.5" customHeight="1">
      <c r="A16" s="82"/>
      <c r="B16" s="82"/>
      <c r="C16" s="96"/>
      <c r="D16" s="61"/>
      <c r="E16" s="64"/>
      <c r="F16" s="69"/>
      <c r="G16" s="70"/>
      <c r="H16" s="71"/>
      <c r="I16" s="88" t="s">
        <v>10</v>
      </c>
      <c r="J16" s="88"/>
      <c r="K16" s="81" t="s">
        <v>11</v>
      </c>
      <c r="L16" s="88"/>
      <c r="M16" s="88"/>
    </row>
    <row r="17" spans="1:18" ht="12.75" customHeight="1">
      <c r="A17" s="83"/>
      <c r="B17" s="83"/>
      <c r="C17" s="97"/>
      <c r="D17" s="62"/>
      <c r="E17" s="65"/>
      <c r="F17" s="72"/>
      <c r="G17" s="73"/>
      <c r="H17" s="74"/>
      <c r="I17" s="5" t="s">
        <v>12</v>
      </c>
      <c r="J17" s="4" t="s">
        <v>13</v>
      </c>
      <c r="K17" s="83"/>
      <c r="L17" s="88"/>
      <c r="M17" s="88"/>
    </row>
    <row r="18" spans="1:18" s="37" customFormat="1" ht="28.5" customHeight="1">
      <c r="A18" s="34" t="s">
        <v>181</v>
      </c>
      <c r="B18" s="34" t="s">
        <v>176</v>
      </c>
      <c r="C18" s="35">
        <v>195500</v>
      </c>
      <c r="D18" s="35">
        <v>170500</v>
      </c>
      <c r="E18" s="57">
        <v>0</v>
      </c>
      <c r="F18" s="84" t="s">
        <v>163</v>
      </c>
      <c r="G18" s="85"/>
      <c r="H18" s="86"/>
      <c r="I18" s="34" t="s">
        <v>65</v>
      </c>
      <c r="J18" s="34" t="s">
        <v>66</v>
      </c>
      <c r="K18" s="36"/>
      <c r="L18" s="101" t="s">
        <v>182</v>
      </c>
      <c r="M18" s="102"/>
    </row>
    <row r="19" spans="1:18" ht="18" customHeight="1">
      <c r="A19" s="10" t="s">
        <v>14</v>
      </c>
      <c r="B19" s="11"/>
      <c r="C19" s="12">
        <f>SUM(C18:C18)</f>
        <v>195500</v>
      </c>
      <c r="D19" s="12">
        <f>SUM(D18:D18)</f>
        <v>170500</v>
      </c>
      <c r="E19" s="13">
        <f>SUM(E18:E18)</f>
        <v>0</v>
      </c>
      <c r="F19" s="14"/>
      <c r="G19" s="14"/>
      <c r="H19" s="14"/>
      <c r="I19" s="14"/>
      <c r="J19" s="14"/>
      <c r="K19" s="14"/>
      <c r="L19" s="15"/>
      <c r="M19" s="15"/>
    </row>
    <row r="21" spans="1:18" ht="13.5">
      <c r="A21" s="104" t="s">
        <v>16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</row>
    <row r="22" spans="1:18" ht="26.25" customHeight="1">
      <c r="A22" s="106" t="s">
        <v>3</v>
      </c>
      <c r="B22" s="78" t="s">
        <v>17</v>
      </c>
      <c r="C22" s="80"/>
      <c r="D22" s="78" t="s">
        <v>18</v>
      </c>
      <c r="E22" s="79"/>
      <c r="F22" s="79"/>
      <c r="G22" s="80"/>
      <c r="H22" s="81" t="s">
        <v>19</v>
      </c>
      <c r="I22" s="78" t="s">
        <v>20</v>
      </c>
      <c r="J22" s="79"/>
      <c r="K22" s="80"/>
      <c r="L22" s="88" t="s">
        <v>9</v>
      </c>
      <c r="M22" s="88"/>
    </row>
    <row r="23" spans="1:18" ht="13.5" customHeight="1">
      <c r="A23" s="107"/>
      <c r="B23" s="109" t="s">
        <v>21</v>
      </c>
      <c r="C23" s="110" t="s">
        <v>22</v>
      </c>
      <c r="D23" s="112" t="s">
        <v>21</v>
      </c>
      <c r="E23" s="62" t="s">
        <v>22</v>
      </c>
      <c r="F23" s="60" t="s">
        <v>23</v>
      </c>
      <c r="G23" s="60" t="s">
        <v>24</v>
      </c>
      <c r="H23" s="82"/>
      <c r="I23" s="88" t="s">
        <v>10</v>
      </c>
      <c r="J23" s="88"/>
      <c r="K23" s="81" t="s">
        <v>11</v>
      </c>
      <c r="L23" s="88"/>
      <c r="M23" s="88"/>
    </row>
    <row r="24" spans="1:18" ht="14.25">
      <c r="A24" s="108"/>
      <c r="B24" s="109"/>
      <c r="C24" s="111"/>
      <c r="D24" s="113"/>
      <c r="E24" s="109"/>
      <c r="F24" s="62"/>
      <c r="G24" s="62"/>
      <c r="H24" s="83"/>
      <c r="I24" s="5" t="s">
        <v>12</v>
      </c>
      <c r="J24" s="4" t="s">
        <v>13</v>
      </c>
      <c r="K24" s="83"/>
      <c r="L24" s="88"/>
      <c r="M24" s="88"/>
    </row>
    <row r="25" spans="1:18" s="52" customFormat="1" ht="25.5" customHeight="1">
      <c r="A25" s="48" t="s">
        <v>80</v>
      </c>
      <c r="B25" s="49">
        <v>1</v>
      </c>
      <c r="C25" s="50">
        <v>3975.14</v>
      </c>
      <c r="D25" s="49">
        <v>0</v>
      </c>
      <c r="E25" s="49">
        <v>0</v>
      </c>
      <c r="F25" s="49">
        <v>0</v>
      </c>
      <c r="G25" s="49">
        <v>0</v>
      </c>
      <c r="H25" s="48" t="s">
        <v>81</v>
      </c>
      <c r="I25" s="51" t="s">
        <v>65</v>
      </c>
      <c r="J25" s="51" t="s">
        <v>66</v>
      </c>
      <c r="K25" s="51"/>
      <c r="L25" s="103" t="s">
        <v>69</v>
      </c>
      <c r="M25" s="103"/>
      <c r="R25" s="53"/>
    </row>
    <row r="26" spans="1:18" s="52" customFormat="1" ht="25.5" customHeight="1">
      <c r="A26" s="48" t="s">
        <v>177</v>
      </c>
      <c r="B26" s="49">
        <v>1</v>
      </c>
      <c r="C26" s="50">
        <v>3828</v>
      </c>
      <c r="D26" s="49">
        <v>0</v>
      </c>
      <c r="E26" s="49">
        <v>0</v>
      </c>
      <c r="F26" s="49">
        <v>0</v>
      </c>
      <c r="G26" s="49">
        <v>0</v>
      </c>
      <c r="H26" s="48" t="s">
        <v>95</v>
      </c>
      <c r="I26" s="51" t="s">
        <v>65</v>
      </c>
      <c r="J26" s="51" t="s">
        <v>66</v>
      </c>
      <c r="K26" s="51"/>
      <c r="L26" s="103" t="s">
        <v>62</v>
      </c>
      <c r="M26" s="103"/>
      <c r="R26" s="53"/>
    </row>
    <row r="27" spans="1:18" s="131" customFormat="1" ht="25.5" customHeight="1">
      <c r="A27" s="48" t="s">
        <v>82</v>
      </c>
      <c r="B27" s="56">
        <v>5</v>
      </c>
      <c r="C27" s="50">
        <v>22756.49</v>
      </c>
      <c r="D27" s="56">
        <v>0</v>
      </c>
      <c r="E27" s="56">
        <v>0</v>
      </c>
      <c r="F27" s="56">
        <v>0</v>
      </c>
      <c r="G27" s="56">
        <v>0</v>
      </c>
      <c r="H27" s="48" t="s">
        <v>83</v>
      </c>
      <c r="I27" s="48" t="s">
        <v>65</v>
      </c>
      <c r="J27" s="48" t="s">
        <v>66</v>
      </c>
      <c r="K27" s="48"/>
      <c r="L27" s="103" t="s">
        <v>69</v>
      </c>
      <c r="M27" s="103"/>
      <c r="R27" s="132"/>
    </row>
    <row r="28" spans="1:18" s="131" customFormat="1" ht="24.75" customHeight="1">
      <c r="A28" s="48" t="s">
        <v>84</v>
      </c>
      <c r="B28" s="56">
        <v>2</v>
      </c>
      <c r="C28" s="50">
        <v>5882.57</v>
      </c>
      <c r="D28" s="56">
        <v>0</v>
      </c>
      <c r="E28" s="56">
        <v>0</v>
      </c>
      <c r="F28" s="56">
        <v>0</v>
      </c>
      <c r="G28" s="56">
        <v>0</v>
      </c>
      <c r="H28" s="48" t="s">
        <v>85</v>
      </c>
      <c r="I28" s="48" t="s">
        <v>65</v>
      </c>
      <c r="J28" s="48" t="s">
        <v>66</v>
      </c>
      <c r="K28" s="48"/>
      <c r="L28" s="103" t="s">
        <v>69</v>
      </c>
      <c r="M28" s="103"/>
      <c r="R28" s="132"/>
    </row>
    <row r="29" spans="1:18" s="131" customFormat="1" ht="27.75" customHeight="1">
      <c r="A29" s="48" t="s">
        <v>63</v>
      </c>
      <c r="B29" s="56">
        <v>1</v>
      </c>
      <c r="C29" s="50">
        <v>590.6</v>
      </c>
      <c r="D29" s="56">
        <v>0</v>
      </c>
      <c r="E29" s="56">
        <v>0</v>
      </c>
      <c r="F29" s="56">
        <v>0</v>
      </c>
      <c r="G29" s="56">
        <v>0</v>
      </c>
      <c r="H29" s="48" t="s">
        <v>87</v>
      </c>
      <c r="I29" s="48" t="s">
        <v>65</v>
      </c>
      <c r="J29" s="48" t="s">
        <v>66</v>
      </c>
      <c r="K29" s="48"/>
      <c r="L29" s="103" t="s">
        <v>69</v>
      </c>
      <c r="M29" s="103"/>
      <c r="R29" s="132"/>
    </row>
    <row r="30" spans="1:18" s="131" customFormat="1" ht="27" customHeight="1">
      <c r="A30" s="48" t="s">
        <v>63</v>
      </c>
      <c r="B30" s="56">
        <v>1</v>
      </c>
      <c r="C30" s="50">
        <v>1601.1</v>
      </c>
      <c r="D30" s="56">
        <v>0</v>
      </c>
      <c r="E30" s="56">
        <v>0</v>
      </c>
      <c r="F30" s="56">
        <v>0</v>
      </c>
      <c r="G30" s="56">
        <v>0</v>
      </c>
      <c r="H30" s="48" t="s">
        <v>87</v>
      </c>
      <c r="I30" s="48" t="s">
        <v>65</v>
      </c>
      <c r="J30" s="48" t="s">
        <v>66</v>
      </c>
      <c r="K30" s="48"/>
      <c r="L30" s="103" t="s">
        <v>86</v>
      </c>
      <c r="M30" s="103"/>
      <c r="R30" s="132"/>
    </row>
    <row r="31" spans="1:18" s="131" customFormat="1" ht="27.75" customHeight="1">
      <c r="A31" s="48" t="s">
        <v>63</v>
      </c>
      <c r="B31" s="56">
        <v>1</v>
      </c>
      <c r="C31" s="50">
        <v>3500</v>
      </c>
      <c r="D31" s="56">
        <v>0</v>
      </c>
      <c r="E31" s="56">
        <v>0</v>
      </c>
      <c r="F31" s="56">
        <v>0</v>
      </c>
      <c r="G31" s="56">
        <v>0</v>
      </c>
      <c r="H31" s="48" t="s">
        <v>88</v>
      </c>
      <c r="I31" s="48" t="s">
        <v>65</v>
      </c>
      <c r="J31" s="48" t="s">
        <v>66</v>
      </c>
      <c r="K31" s="48"/>
      <c r="L31" s="103" t="s">
        <v>69</v>
      </c>
      <c r="M31" s="103"/>
      <c r="R31" s="132"/>
    </row>
    <row r="32" spans="1:18" s="131" customFormat="1" ht="27.75" customHeight="1">
      <c r="A32" s="48" t="s">
        <v>89</v>
      </c>
      <c r="B32" s="56">
        <v>1</v>
      </c>
      <c r="C32" s="50">
        <v>2320</v>
      </c>
      <c r="D32" s="56">
        <v>0</v>
      </c>
      <c r="E32" s="56">
        <v>0</v>
      </c>
      <c r="F32" s="56">
        <v>0</v>
      </c>
      <c r="G32" s="56">
        <v>0</v>
      </c>
      <c r="H32" s="48" t="s">
        <v>90</v>
      </c>
      <c r="I32" s="48" t="s">
        <v>91</v>
      </c>
      <c r="J32" s="48" t="s">
        <v>67</v>
      </c>
      <c r="K32" s="48"/>
      <c r="L32" s="103" t="s">
        <v>69</v>
      </c>
      <c r="M32" s="103"/>
      <c r="R32" s="132"/>
    </row>
    <row r="33" spans="1:18" s="131" customFormat="1" ht="27.75" customHeight="1">
      <c r="A33" s="48" t="s">
        <v>82</v>
      </c>
      <c r="B33" s="56">
        <v>2</v>
      </c>
      <c r="C33" s="50">
        <v>8806.92</v>
      </c>
      <c r="D33" s="56">
        <v>0</v>
      </c>
      <c r="E33" s="56">
        <v>0</v>
      </c>
      <c r="F33" s="56">
        <v>0</v>
      </c>
      <c r="G33" s="56">
        <v>0</v>
      </c>
      <c r="H33" s="48" t="s">
        <v>83</v>
      </c>
      <c r="I33" s="48" t="s">
        <v>65</v>
      </c>
      <c r="J33" s="48" t="s">
        <v>66</v>
      </c>
      <c r="K33" s="48"/>
      <c r="L33" s="103" t="s">
        <v>62</v>
      </c>
      <c r="M33" s="103"/>
      <c r="R33" s="132"/>
    </row>
    <row r="34" spans="1:18" s="131" customFormat="1" ht="27.75" customHeight="1">
      <c r="A34" s="48" t="s">
        <v>82</v>
      </c>
      <c r="B34" s="56">
        <v>1</v>
      </c>
      <c r="C34" s="50">
        <v>1162.28</v>
      </c>
      <c r="D34" s="56">
        <v>0</v>
      </c>
      <c r="E34" s="56">
        <v>0</v>
      </c>
      <c r="F34" s="56">
        <v>0</v>
      </c>
      <c r="G34" s="56">
        <v>0</v>
      </c>
      <c r="H34" s="48" t="s">
        <v>92</v>
      </c>
      <c r="I34" s="48" t="s">
        <v>65</v>
      </c>
      <c r="J34" s="48" t="s">
        <v>66</v>
      </c>
      <c r="K34" s="48"/>
      <c r="L34" s="103" t="s">
        <v>69</v>
      </c>
      <c r="M34" s="103"/>
      <c r="R34" s="132"/>
    </row>
    <row r="35" spans="1:18" s="131" customFormat="1" ht="27.75" customHeight="1">
      <c r="A35" s="48" t="s">
        <v>93</v>
      </c>
      <c r="B35" s="56">
        <v>1</v>
      </c>
      <c r="C35" s="50">
        <v>2310</v>
      </c>
      <c r="D35" s="56">
        <v>0</v>
      </c>
      <c r="E35" s="56">
        <v>0</v>
      </c>
      <c r="F35" s="56">
        <v>0</v>
      </c>
      <c r="G35" s="56">
        <v>0</v>
      </c>
      <c r="H35" s="48" t="s">
        <v>94</v>
      </c>
      <c r="I35" s="48" t="s">
        <v>64</v>
      </c>
      <c r="J35" s="48" t="s">
        <v>67</v>
      </c>
      <c r="K35" s="48"/>
      <c r="L35" s="103" t="s">
        <v>69</v>
      </c>
      <c r="M35" s="103"/>
      <c r="R35" s="132"/>
    </row>
    <row r="36" spans="1:18" s="131" customFormat="1" ht="27.75" customHeight="1">
      <c r="A36" s="48" t="s">
        <v>82</v>
      </c>
      <c r="B36" s="56">
        <v>3</v>
      </c>
      <c r="C36" s="50">
        <v>2081.04</v>
      </c>
      <c r="D36" s="56">
        <v>0</v>
      </c>
      <c r="E36" s="56">
        <v>0</v>
      </c>
      <c r="F36" s="56">
        <v>0</v>
      </c>
      <c r="G36" s="56">
        <v>0</v>
      </c>
      <c r="H36" s="48" t="s">
        <v>92</v>
      </c>
      <c r="I36" s="48" t="s">
        <v>91</v>
      </c>
      <c r="J36" s="48" t="s">
        <v>67</v>
      </c>
      <c r="K36" s="48"/>
      <c r="L36" s="103" t="s">
        <v>69</v>
      </c>
      <c r="M36" s="103"/>
      <c r="R36" s="132"/>
    </row>
    <row r="37" spans="1:18" s="131" customFormat="1" ht="27.75" customHeight="1">
      <c r="A37" s="48" t="s">
        <v>82</v>
      </c>
      <c r="B37" s="56">
        <v>1</v>
      </c>
      <c r="C37" s="50">
        <v>364.9</v>
      </c>
      <c r="D37" s="56">
        <v>0</v>
      </c>
      <c r="E37" s="56">
        <v>0</v>
      </c>
      <c r="F37" s="56">
        <v>0</v>
      </c>
      <c r="G37" s="56">
        <v>0</v>
      </c>
      <c r="H37" s="48" t="s">
        <v>92</v>
      </c>
      <c r="I37" s="48" t="s">
        <v>91</v>
      </c>
      <c r="J37" s="48" t="s">
        <v>67</v>
      </c>
      <c r="K37" s="48"/>
      <c r="L37" s="103" t="s">
        <v>62</v>
      </c>
      <c r="M37" s="103"/>
      <c r="R37" s="132"/>
    </row>
    <row r="38" spans="1:18" s="131" customFormat="1" ht="27.75" customHeight="1">
      <c r="A38" s="48" t="s">
        <v>82</v>
      </c>
      <c r="B38" s="56">
        <v>1</v>
      </c>
      <c r="C38" s="50">
        <v>9761.68</v>
      </c>
      <c r="D38" s="56">
        <v>0</v>
      </c>
      <c r="E38" s="56">
        <v>0</v>
      </c>
      <c r="F38" s="56">
        <v>0</v>
      </c>
      <c r="G38" s="56">
        <v>0</v>
      </c>
      <c r="H38" s="48" t="s">
        <v>83</v>
      </c>
      <c r="I38" s="48" t="s">
        <v>65</v>
      </c>
      <c r="J38" s="48" t="s">
        <v>66</v>
      </c>
      <c r="K38" s="48"/>
      <c r="L38" s="103" t="s">
        <v>86</v>
      </c>
      <c r="M38" s="103"/>
      <c r="R38" s="132"/>
    </row>
    <row r="39" spans="1:18" s="131" customFormat="1" ht="27.75" customHeight="1">
      <c r="A39" s="48" t="s">
        <v>96</v>
      </c>
      <c r="B39" s="56">
        <v>5</v>
      </c>
      <c r="C39" s="50">
        <v>12780.15</v>
      </c>
      <c r="D39" s="56">
        <v>0</v>
      </c>
      <c r="E39" s="56">
        <v>0</v>
      </c>
      <c r="F39" s="56">
        <v>0</v>
      </c>
      <c r="G39" s="56">
        <v>0</v>
      </c>
      <c r="H39" s="48" t="s">
        <v>95</v>
      </c>
      <c r="I39" s="48" t="s">
        <v>65</v>
      </c>
      <c r="J39" s="48" t="s">
        <v>66</v>
      </c>
      <c r="K39" s="48"/>
      <c r="L39" s="103" t="s">
        <v>69</v>
      </c>
      <c r="M39" s="103"/>
      <c r="R39" s="132"/>
    </row>
    <row r="40" spans="1:18" s="131" customFormat="1" ht="27.75" customHeight="1">
      <c r="A40" s="48" t="s">
        <v>97</v>
      </c>
      <c r="B40" s="56">
        <v>1</v>
      </c>
      <c r="C40" s="50">
        <v>4283.88</v>
      </c>
      <c r="D40" s="56">
        <v>0</v>
      </c>
      <c r="E40" s="56">
        <v>0</v>
      </c>
      <c r="F40" s="56">
        <v>0</v>
      </c>
      <c r="G40" s="56">
        <v>0</v>
      </c>
      <c r="H40" s="48" t="s">
        <v>95</v>
      </c>
      <c r="I40" s="48" t="s">
        <v>65</v>
      </c>
      <c r="J40" s="48" t="s">
        <v>66</v>
      </c>
      <c r="K40" s="48"/>
      <c r="L40" s="103" t="s">
        <v>69</v>
      </c>
      <c r="M40" s="103"/>
      <c r="R40" s="132"/>
    </row>
    <row r="41" spans="1:18" s="131" customFormat="1" ht="27.75" customHeight="1">
      <c r="A41" s="48" t="s">
        <v>98</v>
      </c>
      <c r="B41" s="56">
        <v>2</v>
      </c>
      <c r="C41" s="50">
        <v>1267.3050000000001</v>
      </c>
      <c r="D41" s="56">
        <v>0</v>
      </c>
      <c r="E41" s="56">
        <v>0</v>
      </c>
      <c r="F41" s="56">
        <v>0</v>
      </c>
      <c r="G41" s="56">
        <v>0</v>
      </c>
      <c r="H41" s="48" t="s">
        <v>95</v>
      </c>
      <c r="I41" s="48" t="s">
        <v>65</v>
      </c>
      <c r="J41" s="48" t="s">
        <v>66</v>
      </c>
      <c r="K41" s="48"/>
      <c r="L41" s="103" t="s">
        <v>86</v>
      </c>
      <c r="M41" s="103"/>
      <c r="R41" s="132"/>
    </row>
    <row r="42" spans="1:18" s="131" customFormat="1" ht="27.75" customHeight="1">
      <c r="A42" s="48" t="s">
        <v>100</v>
      </c>
      <c r="B42" s="56">
        <v>1</v>
      </c>
      <c r="C42" s="50">
        <v>48910</v>
      </c>
      <c r="D42" s="56">
        <v>0</v>
      </c>
      <c r="E42" s="56">
        <v>0</v>
      </c>
      <c r="F42" s="56">
        <v>0</v>
      </c>
      <c r="G42" s="56">
        <v>0</v>
      </c>
      <c r="H42" s="48" t="s">
        <v>99</v>
      </c>
      <c r="I42" s="48" t="s">
        <v>64</v>
      </c>
      <c r="J42" s="48" t="s">
        <v>67</v>
      </c>
      <c r="K42" s="48"/>
      <c r="L42" s="103" t="s">
        <v>69</v>
      </c>
      <c r="M42" s="103"/>
      <c r="R42" s="132"/>
    </row>
    <row r="43" spans="1:18" s="131" customFormat="1" ht="27.75" customHeight="1">
      <c r="A43" s="48" t="s">
        <v>102</v>
      </c>
      <c r="B43" s="56">
        <v>1</v>
      </c>
      <c r="C43" s="50">
        <v>5000</v>
      </c>
      <c r="D43" s="56">
        <v>0</v>
      </c>
      <c r="E43" s="56">
        <v>0</v>
      </c>
      <c r="F43" s="56">
        <v>0</v>
      </c>
      <c r="G43" s="56">
        <v>0</v>
      </c>
      <c r="H43" s="48" t="s">
        <v>101</v>
      </c>
      <c r="I43" s="48"/>
      <c r="J43" s="48"/>
      <c r="K43" s="48" t="s">
        <v>103</v>
      </c>
      <c r="L43" s="103" t="s">
        <v>86</v>
      </c>
      <c r="M43" s="103"/>
      <c r="R43" s="132"/>
    </row>
    <row r="44" spans="1:18" s="131" customFormat="1" ht="27.75" customHeight="1">
      <c r="A44" s="48" t="s">
        <v>104</v>
      </c>
      <c r="B44" s="56">
        <v>1</v>
      </c>
      <c r="C44" s="50">
        <v>1000.53</v>
      </c>
      <c r="D44" s="56">
        <v>0</v>
      </c>
      <c r="E44" s="56">
        <v>0</v>
      </c>
      <c r="F44" s="56">
        <v>0</v>
      </c>
      <c r="G44" s="56">
        <v>0</v>
      </c>
      <c r="H44" s="48" t="s">
        <v>105</v>
      </c>
      <c r="I44" s="48" t="s">
        <v>106</v>
      </c>
      <c r="J44" s="48" t="s">
        <v>180</v>
      </c>
      <c r="K44" s="48"/>
      <c r="L44" s="103" t="s">
        <v>69</v>
      </c>
      <c r="M44" s="103"/>
      <c r="R44" s="132"/>
    </row>
    <row r="45" spans="1:18" s="131" customFormat="1" ht="27.75" customHeight="1">
      <c r="A45" s="48" t="s">
        <v>107</v>
      </c>
      <c r="B45" s="56">
        <v>1</v>
      </c>
      <c r="C45" s="50">
        <v>32000</v>
      </c>
      <c r="D45" s="56">
        <v>0</v>
      </c>
      <c r="E45" s="56">
        <v>0</v>
      </c>
      <c r="F45" s="56">
        <v>0</v>
      </c>
      <c r="G45" s="56">
        <v>0</v>
      </c>
      <c r="H45" s="48" t="s">
        <v>108</v>
      </c>
      <c r="I45" s="48" t="s">
        <v>109</v>
      </c>
      <c r="J45" s="48" t="s">
        <v>66</v>
      </c>
      <c r="K45" s="48"/>
      <c r="L45" s="103" t="s">
        <v>69</v>
      </c>
      <c r="M45" s="103"/>
      <c r="R45" s="132"/>
    </row>
    <row r="46" spans="1:18" s="131" customFormat="1" ht="27.75" customHeight="1">
      <c r="A46" s="48" t="s">
        <v>110</v>
      </c>
      <c r="B46" s="56">
        <v>1</v>
      </c>
      <c r="C46" s="50">
        <v>36.19</v>
      </c>
      <c r="D46" s="56">
        <v>0</v>
      </c>
      <c r="E46" s="56">
        <v>0</v>
      </c>
      <c r="F46" s="56">
        <v>0</v>
      </c>
      <c r="G46" s="56">
        <v>0</v>
      </c>
      <c r="H46" s="48" t="s">
        <v>111</v>
      </c>
      <c r="I46" s="48" t="s">
        <v>91</v>
      </c>
      <c r="J46" s="48" t="s">
        <v>67</v>
      </c>
      <c r="K46" s="48"/>
      <c r="L46" s="103" t="s">
        <v>62</v>
      </c>
      <c r="M46" s="103"/>
      <c r="R46" s="132"/>
    </row>
    <row r="47" spans="1:18" s="131" customFormat="1" ht="27.75" customHeight="1">
      <c r="A47" s="48" t="s">
        <v>110</v>
      </c>
      <c r="B47" s="56">
        <v>1</v>
      </c>
      <c r="C47" s="50">
        <v>194.25</v>
      </c>
      <c r="D47" s="56">
        <v>0</v>
      </c>
      <c r="E47" s="56">
        <v>0</v>
      </c>
      <c r="F47" s="56">
        <v>0</v>
      </c>
      <c r="G47" s="56">
        <v>0</v>
      </c>
      <c r="H47" s="48" t="s">
        <v>112</v>
      </c>
      <c r="I47" s="48" t="s">
        <v>91</v>
      </c>
      <c r="J47" s="48" t="s">
        <v>67</v>
      </c>
      <c r="K47" s="48"/>
      <c r="L47" s="103" t="s">
        <v>69</v>
      </c>
      <c r="M47" s="103"/>
      <c r="R47" s="132"/>
    </row>
    <row r="48" spans="1:18" s="131" customFormat="1" ht="27.75" customHeight="1">
      <c r="A48" s="48" t="s">
        <v>82</v>
      </c>
      <c r="B48" s="56">
        <v>1</v>
      </c>
      <c r="C48" s="50">
        <v>1656.89</v>
      </c>
      <c r="D48" s="56">
        <v>0</v>
      </c>
      <c r="E48" s="56">
        <v>0</v>
      </c>
      <c r="F48" s="56">
        <v>0</v>
      </c>
      <c r="G48" s="56">
        <v>0</v>
      </c>
      <c r="H48" s="48" t="s">
        <v>113</v>
      </c>
      <c r="I48" s="48" t="s">
        <v>64</v>
      </c>
      <c r="J48" s="48" t="s">
        <v>67</v>
      </c>
      <c r="K48" s="48"/>
      <c r="L48" s="103" t="s">
        <v>69</v>
      </c>
      <c r="M48" s="103"/>
      <c r="R48" s="132"/>
    </row>
    <row r="49" spans="1:18" s="131" customFormat="1" ht="27.75" customHeight="1">
      <c r="A49" s="48" t="s">
        <v>114</v>
      </c>
      <c r="B49" s="56">
        <v>1</v>
      </c>
      <c r="C49" s="50">
        <v>696</v>
      </c>
      <c r="D49" s="56">
        <v>0</v>
      </c>
      <c r="E49" s="56">
        <v>0</v>
      </c>
      <c r="F49" s="56">
        <v>0</v>
      </c>
      <c r="G49" s="56">
        <v>0</v>
      </c>
      <c r="H49" s="48" t="s">
        <v>115</v>
      </c>
      <c r="I49" s="48" t="s">
        <v>65</v>
      </c>
      <c r="J49" s="48" t="s">
        <v>66</v>
      </c>
      <c r="K49" s="48"/>
      <c r="L49" s="103" t="s">
        <v>62</v>
      </c>
      <c r="M49" s="103"/>
      <c r="R49" s="132"/>
    </row>
    <row r="50" spans="1:18" s="131" customFormat="1" ht="27.75" customHeight="1">
      <c r="A50" s="48" t="s">
        <v>116</v>
      </c>
      <c r="B50" s="56">
        <v>1</v>
      </c>
      <c r="C50" s="50">
        <v>147.31</v>
      </c>
      <c r="D50" s="56">
        <v>0</v>
      </c>
      <c r="E50" s="56">
        <v>0</v>
      </c>
      <c r="F50" s="56">
        <v>0</v>
      </c>
      <c r="G50" s="56">
        <v>0</v>
      </c>
      <c r="H50" s="48" t="s">
        <v>117</v>
      </c>
      <c r="I50" s="48" t="s">
        <v>65</v>
      </c>
      <c r="J50" s="48" t="s">
        <v>66</v>
      </c>
      <c r="K50" s="48"/>
      <c r="L50" s="103" t="s">
        <v>69</v>
      </c>
      <c r="M50" s="103"/>
      <c r="R50" s="132"/>
    </row>
    <row r="51" spans="1:18" s="131" customFormat="1" ht="27.75" customHeight="1">
      <c r="A51" s="48" t="s">
        <v>82</v>
      </c>
      <c r="B51" s="56">
        <v>1</v>
      </c>
      <c r="C51" s="50">
        <v>83.59</v>
      </c>
      <c r="D51" s="56">
        <v>0</v>
      </c>
      <c r="E51" s="56">
        <v>0</v>
      </c>
      <c r="F51" s="56">
        <v>0</v>
      </c>
      <c r="G51" s="56">
        <v>0</v>
      </c>
      <c r="H51" s="48" t="s">
        <v>117</v>
      </c>
      <c r="I51" s="48" t="s">
        <v>65</v>
      </c>
      <c r="J51" s="48" t="s">
        <v>66</v>
      </c>
      <c r="K51" s="48"/>
      <c r="L51" s="103" t="s">
        <v>69</v>
      </c>
      <c r="M51" s="103"/>
      <c r="R51" s="132"/>
    </row>
    <row r="52" spans="1:18" s="131" customFormat="1" ht="27.75" customHeight="1">
      <c r="A52" s="48" t="s">
        <v>104</v>
      </c>
      <c r="B52" s="56">
        <v>1</v>
      </c>
      <c r="C52" s="50">
        <v>817.98</v>
      </c>
      <c r="D52" s="56">
        <v>0</v>
      </c>
      <c r="E52" s="56">
        <v>0</v>
      </c>
      <c r="F52" s="56">
        <v>0</v>
      </c>
      <c r="G52" s="56">
        <v>0</v>
      </c>
      <c r="H52" s="48" t="s">
        <v>117</v>
      </c>
      <c r="I52" s="48" t="s">
        <v>65</v>
      </c>
      <c r="J52" s="48" t="s">
        <v>66</v>
      </c>
      <c r="K52" s="48"/>
      <c r="L52" s="103" t="s">
        <v>69</v>
      </c>
      <c r="M52" s="103"/>
      <c r="R52" s="132"/>
    </row>
    <row r="53" spans="1:18" s="131" customFormat="1" ht="27.75" customHeight="1">
      <c r="A53" s="48" t="s">
        <v>97</v>
      </c>
      <c r="B53" s="56">
        <v>1</v>
      </c>
      <c r="C53" s="50">
        <v>3312.48</v>
      </c>
      <c r="D53" s="56">
        <v>0</v>
      </c>
      <c r="E53" s="56">
        <v>0</v>
      </c>
      <c r="F53" s="56">
        <v>0</v>
      </c>
      <c r="G53" s="56">
        <v>0</v>
      </c>
      <c r="H53" s="48" t="s">
        <v>117</v>
      </c>
      <c r="I53" s="48" t="s">
        <v>65</v>
      </c>
      <c r="J53" s="48" t="s">
        <v>66</v>
      </c>
      <c r="K53" s="48"/>
      <c r="L53" s="103" t="s">
        <v>69</v>
      </c>
      <c r="M53" s="103"/>
      <c r="R53" s="132"/>
    </row>
    <row r="54" spans="1:18" s="131" customFormat="1" ht="27.75" customHeight="1">
      <c r="A54" s="48" t="s">
        <v>97</v>
      </c>
      <c r="B54" s="56">
        <v>1</v>
      </c>
      <c r="C54" s="50">
        <v>555</v>
      </c>
      <c r="D54" s="56">
        <v>0</v>
      </c>
      <c r="E54" s="56">
        <v>0</v>
      </c>
      <c r="F54" s="56">
        <v>0</v>
      </c>
      <c r="G54" s="56">
        <v>0</v>
      </c>
      <c r="H54" s="48" t="s">
        <v>118</v>
      </c>
      <c r="I54" s="48" t="s">
        <v>91</v>
      </c>
      <c r="J54" s="48" t="s">
        <v>67</v>
      </c>
      <c r="K54" s="48"/>
      <c r="L54" s="103" t="s">
        <v>69</v>
      </c>
      <c r="M54" s="103"/>
      <c r="R54" s="132"/>
    </row>
    <row r="55" spans="1:18" s="131" customFormat="1" ht="27.75" customHeight="1">
      <c r="A55" s="48" t="s">
        <v>114</v>
      </c>
      <c r="B55" s="56">
        <v>1</v>
      </c>
      <c r="C55" s="50">
        <v>1500</v>
      </c>
      <c r="D55" s="56">
        <v>0</v>
      </c>
      <c r="E55" s="56">
        <v>0</v>
      </c>
      <c r="F55" s="56">
        <v>0</v>
      </c>
      <c r="G55" s="56">
        <v>0</v>
      </c>
      <c r="H55" s="48" t="s">
        <v>119</v>
      </c>
      <c r="I55" s="48" t="s">
        <v>64</v>
      </c>
      <c r="J55" s="48" t="s">
        <v>67</v>
      </c>
      <c r="K55" s="48"/>
      <c r="L55" s="103" t="s">
        <v>69</v>
      </c>
      <c r="M55" s="103"/>
      <c r="R55" s="132"/>
    </row>
    <row r="56" spans="1:18" s="131" customFormat="1" ht="27.75" customHeight="1">
      <c r="A56" s="48" t="s">
        <v>120</v>
      </c>
      <c r="B56" s="56">
        <v>1</v>
      </c>
      <c r="C56" s="50">
        <v>10198.200000000001</v>
      </c>
      <c r="D56" s="56">
        <v>0</v>
      </c>
      <c r="E56" s="56">
        <v>0</v>
      </c>
      <c r="F56" s="56">
        <v>0</v>
      </c>
      <c r="G56" s="56">
        <v>0</v>
      </c>
      <c r="H56" s="48" t="s">
        <v>121</v>
      </c>
      <c r="I56" s="48" t="s">
        <v>65</v>
      </c>
      <c r="J56" s="48" t="s">
        <v>66</v>
      </c>
      <c r="K56" s="48"/>
      <c r="L56" s="103" t="s">
        <v>69</v>
      </c>
      <c r="M56" s="103"/>
      <c r="R56" s="132"/>
    </row>
    <row r="57" spans="1:18" s="131" customFormat="1" ht="27.75" customHeight="1">
      <c r="A57" s="48" t="s">
        <v>120</v>
      </c>
      <c r="B57" s="56">
        <v>1</v>
      </c>
      <c r="C57" s="50">
        <v>3870.02</v>
      </c>
      <c r="D57" s="56">
        <v>0</v>
      </c>
      <c r="E57" s="56">
        <v>0</v>
      </c>
      <c r="F57" s="56">
        <v>0</v>
      </c>
      <c r="G57" s="56">
        <v>0</v>
      </c>
      <c r="H57" s="48" t="s">
        <v>121</v>
      </c>
      <c r="I57" s="48" t="s">
        <v>65</v>
      </c>
      <c r="J57" s="48" t="s">
        <v>66</v>
      </c>
      <c r="K57" s="48"/>
      <c r="L57" s="103" t="s">
        <v>62</v>
      </c>
      <c r="M57" s="103"/>
      <c r="R57" s="132"/>
    </row>
    <row r="58" spans="1:18" s="131" customFormat="1" ht="27.75" customHeight="1">
      <c r="A58" s="48" t="s">
        <v>116</v>
      </c>
      <c r="B58" s="56">
        <v>1</v>
      </c>
      <c r="C58" s="50">
        <v>892.85</v>
      </c>
      <c r="D58" s="56">
        <v>0</v>
      </c>
      <c r="E58" s="56">
        <v>0</v>
      </c>
      <c r="F58" s="56">
        <v>0</v>
      </c>
      <c r="G58" s="56">
        <v>0</v>
      </c>
      <c r="H58" s="48" t="s">
        <v>122</v>
      </c>
      <c r="I58" s="48" t="s">
        <v>106</v>
      </c>
      <c r="J58" s="48" t="s">
        <v>180</v>
      </c>
      <c r="K58" s="48"/>
      <c r="L58" s="103" t="s">
        <v>62</v>
      </c>
      <c r="M58" s="103"/>
      <c r="R58" s="132"/>
    </row>
    <row r="59" spans="1:18" s="131" customFormat="1" ht="27.75" customHeight="1">
      <c r="A59" s="48" t="s">
        <v>116</v>
      </c>
      <c r="B59" s="56">
        <v>1</v>
      </c>
      <c r="C59" s="50">
        <v>696</v>
      </c>
      <c r="D59" s="56">
        <v>0</v>
      </c>
      <c r="E59" s="56">
        <v>0</v>
      </c>
      <c r="F59" s="56">
        <v>0</v>
      </c>
      <c r="G59" s="56">
        <v>0</v>
      </c>
      <c r="H59" s="48" t="s">
        <v>115</v>
      </c>
      <c r="I59" s="48" t="s">
        <v>65</v>
      </c>
      <c r="J59" s="48" t="s">
        <v>66</v>
      </c>
      <c r="K59" s="48"/>
      <c r="L59" s="103" t="s">
        <v>62</v>
      </c>
      <c r="M59" s="103"/>
      <c r="R59" s="132"/>
    </row>
    <row r="60" spans="1:18" s="131" customFormat="1" ht="27.75" customHeight="1">
      <c r="A60" s="48" t="s">
        <v>128</v>
      </c>
      <c r="B60" s="56">
        <v>1</v>
      </c>
      <c r="C60" s="50">
        <v>1581.25</v>
      </c>
      <c r="D60" s="56">
        <v>0</v>
      </c>
      <c r="E60" s="56">
        <v>0</v>
      </c>
      <c r="F60" s="56">
        <v>0</v>
      </c>
      <c r="G60" s="56">
        <v>0</v>
      </c>
      <c r="H60" s="48" t="s">
        <v>123</v>
      </c>
      <c r="I60" s="48" t="s">
        <v>65</v>
      </c>
      <c r="J60" s="48" t="s">
        <v>66</v>
      </c>
      <c r="K60" s="48"/>
      <c r="L60" s="103" t="s">
        <v>86</v>
      </c>
      <c r="M60" s="103"/>
      <c r="R60" s="132"/>
    </row>
    <row r="61" spans="1:18" s="131" customFormat="1" ht="27.75" customHeight="1">
      <c r="A61" s="48" t="s">
        <v>116</v>
      </c>
      <c r="B61" s="56">
        <v>1</v>
      </c>
      <c r="C61" s="50">
        <v>630</v>
      </c>
      <c r="D61" s="56">
        <v>0</v>
      </c>
      <c r="E61" s="56">
        <v>0</v>
      </c>
      <c r="F61" s="56">
        <v>0</v>
      </c>
      <c r="G61" s="56">
        <v>0</v>
      </c>
      <c r="H61" s="48" t="s">
        <v>178</v>
      </c>
      <c r="I61" s="48" t="s">
        <v>65</v>
      </c>
      <c r="J61" s="48" t="s">
        <v>66</v>
      </c>
      <c r="K61" s="48"/>
      <c r="L61" s="103" t="s">
        <v>62</v>
      </c>
      <c r="M61" s="103"/>
      <c r="R61" s="132"/>
    </row>
    <row r="62" spans="1:18" s="131" customFormat="1" ht="27.75" customHeight="1">
      <c r="A62" s="48" t="s">
        <v>124</v>
      </c>
      <c r="B62" s="56">
        <v>1</v>
      </c>
      <c r="C62" s="50">
        <v>120</v>
      </c>
      <c r="D62" s="56">
        <v>0</v>
      </c>
      <c r="E62" s="56">
        <v>0</v>
      </c>
      <c r="F62" s="56">
        <v>0</v>
      </c>
      <c r="G62" s="56">
        <v>0</v>
      </c>
      <c r="H62" s="48" t="s">
        <v>178</v>
      </c>
      <c r="I62" s="48" t="s">
        <v>65</v>
      </c>
      <c r="J62" s="48" t="s">
        <v>66</v>
      </c>
      <c r="K62" s="48"/>
      <c r="L62" s="103" t="s">
        <v>62</v>
      </c>
      <c r="M62" s="103"/>
      <c r="R62" s="132"/>
    </row>
    <row r="63" spans="1:18" s="131" customFormat="1" ht="27.75" customHeight="1">
      <c r="A63" s="48" t="s">
        <v>124</v>
      </c>
      <c r="B63" s="56">
        <v>1</v>
      </c>
      <c r="C63" s="50">
        <v>190</v>
      </c>
      <c r="D63" s="56">
        <v>0</v>
      </c>
      <c r="E63" s="56">
        <v>0</v>
      </c>
      <c r="F63" s="56">
        <v>0</v>
      </c>
      <c r="G63" s="56">
        <v>0</v>
      </c>
      <c r="H63" s="48" t="s">
        <v>125</v>
      </c>
      <c r="I63" s="48" t="s">
        <v>65</v>
      </c>
      <c r="J63" s="48" t="s">
        <v>66</v>
      </c>
      <c r="K63" s="48"/>
      <c r="L63" s="103" t="s">
        <v>62</v>
      </c>
      <c r="M63" s="103"/>
      <c r="R63" s="132"/>
    </row>
    <row r="64" spans="1:18" s="131" customFormat="1" ht="27.75" customHeight="1">
      <c r="A64" s="48" t="s">
        <v>126</v>
      </c>
      <c r="B64" s="56">
        <v>1</v>
      </c>
      <c r="C64" s="50">
        <v>1500</v>
      </c>
      <c r="D64" s="56">
        <v>0</v>
      </c>
      <c r="E64" s="56">
        <v>0</v>
      </c>
      <c r="F64" s="56">
        <v>0</v>
      </c>
      <c r="G64" s="56">
        <v>0</v>
      </c>
      <c r="H64" s="48" t="s">
        <v>127</v>
      </c>
      <c r="I64" s="48" t="s">
        <v>64</v>
      </c>
      <c r="J64" s="48" t="s">
        <v>67</v>
      </c>
      <c r="K64" s="48"/>
      <c r="L64" s="103" t="s">
        <v>62</v>
      </c>
      <c r="M64" s="103"/>
      <c r="R64" s="132"/>
    </row>
    <row r="65" spans="1:18" s="131" customFormat="1" ht="27.75" customHeight="1">
      <c r="A65" s="48" t="s">
        <v>128</v>
      </c>
      <c r="B65" s="56">
        <v>1</v>
      </c>
      <c r="C65" s="50">
        <v>6200</v>
      </c>
      <c r="D65" s="56">
        <v>0</v>
      </c>
      <c r="E65" s="56">
        <v>0</v>
      </c>
      <c r="F65" s="56">
        <v>0</v>
      </c>
      <c r="G65" s="56">
        <v>0</v>
      </c>
      <c r="H65" s="48" t="s">
        <v>129</v>
      </c>
      <c r="I65" s="48" t="s">
        <v>64</v>
      </c>
      <c r="J65" s="48" t="s">
        <v>67</v>
      </c>
      <c r="K65" s="48"/>
      <c r="L65" s="103" t="s">
        <v>62</v>
      </c>
      <c r="M65" s="103"/>
      <c r="R65" s="132"/>
    </row>
    <row r="66" spans="1:18" s="131" customFormat="1" ht="27.75" customHeight="1">
      <c r="A66" s="48" t="s">
        <v>128</v>
      </c>
      <c r="B66" s="56">
        <v>1</v>
      </c>
      <c r="C66" s="50">
        <v>100</v>
      </c>
      <c r="D66" s="56">
        <v>0</v>
      </c>
      <c r="E66" s="56">
        <v>0</v>
      </c>
      <c r="F66" s="56">
        <v>0</v>
      </c>
      <c r="G66" s="56">
        <v>0</v>
      </c>
      <c r="H66" s="48" t="s">
        <v>130</v>
      </c>
      <c r="I66" s="48" t="s">
        <v>68</v>
      </c>
      <c r="J66" s="48" t="s">
        <v>179</v>
      </c>
      <c r="K66" s="48"/>
      <c r="L66" s="103" t="s">
        <v>62</v>
      </c>
      <c r="M66" s="103"/>
      <c r="R66" s="132"/>
    </row>
    <row r="67" spans="1:18" s="131" customFormat="1" ht="27.75" customHeight="1">
      <c r="A67" s="48" t="s">
        <v>110</v>
      </c>
      <c r="B67" s="56">
        <v>1</v>
      </c>
      <c r="C67" s="50">
        <v>165</v>
      </c>
      <c r="D67" s="56">
        <v>0</v>
      </c>
      <c r="E67" s="56">
        <v>0</v>
      </c>
      <c r="F67" s="56">
        <v>0</v>
      </c>
      <c r="G67" s="56">
        <v>0</v>
      </c>
      <c r="H67" s="48" t="s">
        <v>131</v>
      </c>
      <c r="I67" s="48" t="s">
        <v>64</v>
      </c>
      <c r="J67" s="48" t="s">
        <v>67</v>
      </c>
      <c r="K67" s="48"/>
      <c r="L67" s="103" t="s">
        <v>62</v>
      </c>
      <c r="M67" s="103"/>
      <c r="R67" s="132"/>
    </row>
    <row r="68" spans="1:18" s="131" customFormat="1" ht="27.75" customHeight="1">
      <c r="A68" s="48" t="s">
        <v>114</v>
      </c>
      <c r="B68" s="56">
        <v>1</v>
      </c>
      <c r="C68" s="50">
        <v>69</v>
      </c>
      <c r="D68" s="56">
        <v>0</v>
      </c>
      <c r="E68" s="56">
        <v>0</v>
      </c>
      <c r="F68" s="56">
        <v>0</v>
      </c>
      <c r="G68" s="56">
        <v>0</v>
      </c>
      <c r="H68" s="48" t="s">
        <v>132</v>
      </c>
      <c r="I68" s="48" t="s">
        <v>64</v>
      </c>
      <c r="J68" s="48" t="s">
        <v>67</v>
      </c>
      <c r="K68" s="48"/>
      <c r="L68" s="103" t="s">
        <v>62</v>
      </c>
      <c r="M68" s="103"/>
      <c r="R68" s="132"/>
    </row>
    <row r="69" spans="1:18" s="131" customFormat="1" ht="27.75" customHeight="1">
      <c r="A69" s="48" t="s">
        <v>114</v>
      </c>
      <c r="B69" s="56">
        <v>1</v>
      </c>
      <c r="C69" s="50">
        <v>5626</v>
      </c>
      <c r="D69" s="56">
        <v>0</v>
      </c>
      <c r="E69" s="56">
        <v>0</v>
      </c>
      <c r="F69" s="56">
        <v>0</v>
      </c>
      <c r="G69" s="56">
        <v>0</v>
      </c>
      <c r="H69" s="48" t="s">
        <v>133</v>
      </c>
      <c r="I69" s="48" t="s">
        <v>91</v>
      </c>
      <c r="J69" s="48" t="s">
        <v>67</v>
      </c>
      <c r="K69" s="48"/>
      <c r="L69" s="103" t="s">
        <v>62</v>
      </c>
      <c r="M69" s="103"/>
      <c r="R69" s="132"/>
    </row>
    <row r="70" spans="1:18" s="131" customFormat="1" ht="27.75" customHeight="1">
      <c r="A70" s="48" t="s">
        <v>124</v>
      </c>
      <c r="B70" s="56">
        <v>2</v>
      </c>
      <c r="C70" s="50">
        <v>8480</v>
      </c>
      <c r="D70" s="56">
        <v>0</v>
      </c>
      <c r="E70" s="56">
        <v>0</v>
      </c>
      <c r="F70" s="56">
        <v>0</v>
      </c>
      <c r="G70" s="56">
        <v>0</v>
      </c>
      <c r="H70" s="48" t="s">
        <v>134</v>
      </c>
      <c r="I70" s="48" t="s">
        <v>135</v>
      </c>
      <c r="J70" s="48" t="s">
        <v>67</v>
      </c>
      <c r="K70" s="48"/>
      <c r="L70" s="103" t="s">
        <v>62</v>
      </c>
      <c r="M70" s="103"/>
      <c r="R70" s="132"/>
    </row>
    <row r="71" spans="1:18" s="131" customFormat="1" ht="27.75" customHeight="1">
      <c r="A71" s="48" t="s">
        <v>124</v>
      </c>
      <c r="B71" s="56">
        <v>1</v>
      </c>
      <c r="C71" s="50">
        <v>1201.3499999999999</v>
      </c>
      <c r="D71" s="56">
        <v>0</v>
      </c>
      <c r="E71" s="56">
        <v>0</v>
      </c>
      <c r="F71" s="56">
        <v>0</v>
      </c>
      <c r="G71" s="56">
        <v>0</v>
      </c>
      <c r="H71" s="48" t="s">
        <v>136</v>
      </c>
      <c r="I71" s="48" t="s">
        <v>135</v>
      </c>
      <c r="J71" s="48" t="s">
        <v>66</v>
      </c>
      <c r="K71" s="48"/>
      <c r="L71" s="103" t="s">
        <v>62</v>
      </c>
      <c r="M71" s="103"/>
      <c r="R71" s="132"/>
    </row>
    <row r="72" spans="1:18" s="131" customFormat="1" ht="27.75" customHeight="1">
      <c r="A72" s="48" t="s">
        <v>93</v>
      </c>
      <c r="B72" s="56">
        <v>1</v>
      </c>
      <c r="C72" s="50">
        <v>92</v>
      </c>
      <c r="D72" s="56">
        <v>0</v>
      </c>
      <c r="E72" s="56">
        <v>0</v>
      </c>
      <c r="F72" s="56">
        <v>0</v>
      </c>
      <c r="G72" s="56">
        <v>0</v>
      </c>
      <c r="H72" s="48" t="s">
        <v>94</v>
      </c>
      <c r="I72" s="48" t="s">
        <v>64</v>
      </c>
      <c r="J72" s="48" t="s">
        <v>67</v>
      </c>
      <c r="K72" s="48"/>
      <c r="L72" s="103" t="s">
        <v>69</v>
      </c>
      <c r="M72" s="103"/>
      <c r="R72" s="132"/>
    </row>
    <row r="73" spans="1:18" s="131" customFormat="1" ht="27.75" customHeight="1">
      <c r="A73" s="48" t="s">
        <v>137</v>
      </c>
      <c r="B73" s="56">
        <v>1</v>
      </c>
      <c r="C73" s="50">
        <v>800</v>
      </c>
      <c r="D73" s="56">
        <v>0</v>
      </c>
      <c r="E73" s="56">
        <v>0</v>
      </c>
      <c r="F73" s="56">
        <v>0</v>
      </c>
      <c r="G73" s="56">
        <v>0</v>
      </c>
      <c r="H73" s="48" t="s">
        <v>138</v>
      </c>
      <c r="I73" s="48" t="s">
        <v>64</v>
      </c>
      <c r="J73" s="48" t="s">
        <v>67</v>
      </c>
      <c r="K73" s="48"/>
      <c r="L73" s="103" t="s">
        <v>69</v>
      </c>
      <c r="M73" s="103"/>
      <c r="R73" s="132"/>
    </row>
    <row r="74" spans="1:18" s="131" customFormat="1" ht="27.75" customHeight="1">
      <c r="A74" s="48" t="s">
        <v>124</v>
      </c>
      <c r="B74" s="56">
        <v>1</v>
      </c>
      <c r="C74" s="50">
        <v>1450</v>
      </c>
      <c r="D74" s="56">
        <v>0</v>
      </c>
      <c r="E74" s="56">
        <v>0</v>
      </c>
      <c r="F74" s="56">
        <v>0</v>
      </c>
      <c r="G74" s="56">
        <v>0</v>
      </c>
      <c r="H74" s="48" t="s">
        <v>139</v>
      </c>
      <c r="I74" s="48" t="s">
        <v>64</v>
      </c>
      <c r="J74" s="48" t="s">
        <v>67</v>
      </c>
      <c r="K74" s="48"/>
      <c r="L74" s="103" t="s">
        <v>69</v>
      </c>
      <c r="M74" s="103"/>
      <c r="R74" s="132"/>
    </row>
    <row r="75" spans="1:18" s="131" customFormat="1" ht="27.75" customHeight="1">
      <c r="A75" s="48" t="s">
        <v>124</v>
      </c>
      <c r="B75" s="56">
        <v>1</v>
      </c>
      <c r="C75" s="50">
        <v>116</v>
      </c>
      <c r="D75" s="56">
        <v>0</v>
      </c>
      <c r="E75" s="56">
        <v>0</v>
      </c>
      <c r="F75" s="56">
        <v>0</v>
      </c>
      <c r="G75" s="56">
        <v>0</v>
      </c>
      <c r="H75" s="48" t="s">
        <v>132</v>
      </c>
      <c r="I75" s="48" t="s">
        <v>64</v>
      </c>
      <c r="J75" s="48" t="s">
        <v>67</v>
      </c>
      <c r="K75" s="48"/>
      <c r="L75" s="103" t="s">
        <v>69</v>
      </c>
      <c r="M75" s="103"/>
      <c r="R75" s="132"/>
    </row>
    <row r="76" spans="1:18" s="131" customFormat="1" ht="27" customHeight="1">
      <c r="A76" s="48" t="s">
        <v>124</v>
      </c>
      <c r="B76" s="56">
        <v>1</v>
      </c>
      <c r="C76" s="50">
        <v>260</v>
      </c>
      <c r="D76" s="56">
        <v>0</v>
      </c>
      <c r="E76" s="56">
        <v>0</v>
      </c>
      <c r="F76" s="56">
        <v>0</v>
      </c>
      <c r="G76" s="56">
        <v>0</v>
      </c>
      <c r="H76" s="48" t="s">
        <v>140</v>
      </c>
      <c r="I76" s="48" t="s">
        <v>64</v>
      </c>
      <c r="J76" s="48" t="s">
        <v>67</v>
      </c>
      <c r="K76" s="48"/>
      <c r="L76" s="103" t="s">
        <v>69</v>
      </c>
      <c r="M76" s="103"/>
      <c r="R76" s="132"/>
    </row>
    <row r="77" spans="1:18" s="131" customFormat="1" ht="27" customHeight="1">
      <c r="A77" s="48" t="s">
        <v>100</v>
      </c>
      <c r="B77" s="56">
        <v>2</v>
      </c>
      <c r="C77" s="50">
        <v>10000</v>
      </c>
      <c r="D77" s="56">
        <v>0</v>
      </c>
      <c r="E77" s="56">
        <v>0</v>
      </c>
      <c r="F77" s="56">
        <v>0</v>
      </c>
      <c r="G77" s="56">
        <v>0</v>
      </c>
      <c r="H77" s="48" t="s">
        <v>141</v>
      </c>
      <c r="I77" s="48" t="s">
        <v>106</v>
      </c>
      <c r="J77" s="48" t="s">
        <v>180</v>
      </c>
      <c r="K77" s="48"/>
      <c r="L77" s="103" t="s">
        <v>62</v>
      </c>
      <c r="M77" s="103"/>
      <c r="R77" s="132"/>
    </row>
    <row r="78" spans="1:18" s="131" customFormat="1" ht="27" customHeight="1">
      <c r="A78" s="48" t="s">
        <v>72</v>
      </c>
      <c r="B78" s="56">
        <v>2</v>
      </c>
      <c r="C78" s="50">
        <v>2575.1999999999998</v>
      </c>
      <c r="D78" s="56">
        <v>0</v>
      </c>
      <c r="E78" s="56">
        <v>0</v>
      </c>
      <c r="F78" s="56">
        <v>0</v>
      </c>
      <c r="G78" s="56">
        <v>0</v>
      </c>
      <c r="H78" s="48" t="s">
        <v>142</v>
      </c>
      <c r="I78" s="48" t="s">
        <v>64</v>
      </c>
      <c r="J78" s="48" t="s">
        <v>67</v>
      </c>
      <c r="K78" s="48"/>
      <c r="L78" s="103" t="s">
        <v>62</v>
      </c>
      <c r="M78" s="103"/>
      <c r="R78" s="132"/>
    </row>
    <row r="79" spans="1:18" s="131" customFormat="1" ht="27" customHeight="1">
      <c r="A79" s="48" t="s">
        <v>143</v>
      </c>
      <c r="B79" s="56">
        <v>1</v>
      </c>
      <c r="C79" s="50">
        <v>11907.4</v>
      </c>
      <c r="D79" s="56">
        <v>0</v>
      </c>
      <c r="E79" s="56">
        <v>0</v>
      </c>
      <c r="F79" s="56">
        <v>0</v>
      </c>
      <c r="G79" s="56">
        <v>0</v>
      </c>
      <c r="H79" s="48" t="s">
        <v>144</v>
      </c>
      <c r="I79" s="48"/>
      <c r="J79" s="48"/>
      <c r="K79" s="48" t="s">
        <v>103</v>
      </c>
      <c r="L79" s="103" t="s">
        <v>62</v>
      </c>
      <c r="M79" s="103"/>
      <c r="R79" s="132"/>
    </row>
    <row r="80" spans="1:18" s="131" customFormat="1" ht="27" customHeight="1">
      <c r="A80" s="48" t="s">
        <v>116</v>
      </c>
      <c r="B80" s="56">
        <v>1</v>
      </c>
      <c r="C80" s="50">
        <v>3292.05</v>
      </c>
      <c r="D80" s="56">
        <v>0</v>
      </c>
      <c r="E80" s="56">
        <v>0</v>
      </c>
      <c r="F80" s="56">
        <v>0</v>
      </c>
      <c r="G80" s="56">
        <v>0</v>
      </c>
      <c r="H80" s="48" t="s">
        <v>145</v>
      </c>
      <c r="I80" s="48" t="s">
        <v>64</v>
      </c>
      <c r="J80" s="48" t="s">
        <v>67</v>
      </c>
      <c r="K80" s="48"/>
      <c r="L80" s="103" t="s">
        <v>62</v>
      </c>
      <c r="M80" s="103"/>
      <c r="R80" s="132"/>
    </row>
    <row r="81" spans="1:18" s="131" customFormat="1" ht="27" customHeight="1">
      <c r="A81" s="48" t="s">
        <v>146</v>
      </c>
      <c r="B81" s="56">
        <v>1</v>
      </c>
      <c r="C81" s="50">
        <f>64.99+355</f>
        <v>419.99</v>
      </c>
      <c r="D81" s="56">
        <v>0</v>
      </c>
      <c r="E81" s="56">
        <v>0</v>
      </c>
      <c r="F81" s="56">
        <v>0</v>
      </c>
      <c r="G81" s="56">
        <v>0</v>
      </c>
      <c r="H81" s="48" t="s">
        <v>147</v>
      </c>
      <c r="I81" s="48" t="s">
        <v>64</v>
      </c>
      <c r="J81" s="48" t="s">
        <v>67</v>
      </c>
      <c r="K81" s="48"/>
      <c r="L81" s="103" t="s">
        <v>62</v>
      </c>
      <c r="M81" s="103"/>
      <c r="R81" s="132"/>
    </row>
    <row r="82" spans="1:18" s="131" customFormat="1" ht="27" customHeight="1">
      <c r="A82" s="48" t="s">
        <v>72</v>
      </c>
      <c r="B82" s="56">
        <v>1</v>
      </c>
      <c r="C82" s="50">
        <v>186</v>
      </c>
      <c r="D82" s="56">
        <v>0</v>
      </c>
      <c r="E82" s="56">
        <v>0</v>
      </c>
      <c r="F82" s="56">
        <v>0</v>
      </c>
      <c r="G82" s="56">
        <v>0</v>
      </c>
      <c r="H82" s="48" t="s">
        <v>148</v>
      </c>
      <c r="I82" s="48" t="s">
        <v>109</v>
      </c>
      <c r="J82" s="48" t="s">
        <v>66</v>
      </c>
      <c r="K82" s="48"/>
      <c r="L82" s="103" t="s">
        <v>62</v>
      </c>
      <c r="M82" s="103"/>
      <c r="R82" s="132"/>
    </row>
    <row r="83" spans="1:18" s="131" customFormat="1" ht="27" customHeight="1">
      <c r="A83" s="48" t="s">
        <v>149</v>
      </c>
      <c r="B83" s="56">
        <v>1</v>
      </c>
      <c r="C83" s="50">
        <v>610</v>
      </c>
      <c r="D83" s="56">
        <v>0</v>
      </c>
      <c r="E83" s="56">
        <v>0</v>
      </c>
      <c r="F83" s="56">
        <v>0</v>
      </c>
      <c r="G83" s="56">
        <v>0</v>
      </c>
      <c r="H83" s="48" t="s">
        <v>150</v>
      </c>
      <c r="I83" s="48" t="s">
        <v>64</v>
      </c>
      <c r="J83" s="48" t="s">
        <v>67</v>
      </c>
      <c r="K83" s="48"/>
      <c r="L83" s="103" t="s">
        <v>62</v>
      </c>
      <c r="M83" s="103"/>
      <c r="R83" s="132"/>
    </row>
    <row r="84" spans="1:18" s="131" customFormat="1" ht="27" customHeight="1">
      <c r="A84" s="48" t="s">
        <v>124</v>
      </c>
      <c r="B84" s="56">
        <v>1</v>
      </c>
      <c r="C84" s="50">
        <v>5700</v>
      </c>
      <c r="D84" s="56">
        <v>0</v>
      </c>
      <c r="E84" s="56">
        <v>0</v>
      </c>
      <c r="F84" s="56">
        <v>0</v>
      </c>
      <c r="G84" s="56">
        <v>0</v>
      </c>
      <c r="H84" s="48" t="s">
        <v>139</v>
      </c>
      <c r="I84" s="48" t="s">
        <v>64</v>
      </c>
      <c r="J84" s="48" t="s">
        <v>67</v>
      </c>
      <c r="K84" s="48"/>
      <c r="L84" s="103" t="s">
        <v>62</v>
      </c>
      <c r="M84" s="103"/>
      <c r="R84" s="132"/>
    </row>
    <row r="85" spans="1:18" s="131" customFormat="1" ht="27" customHeight="1">
      <c r="A85" s="48" t="s">
        <v>116</v>
      </c>
      <c r="B85" s="56">
        <v>1</v>
      </c>
      <c r="C85" s="50">
        <v>123.98</v>
      </c>
      <c r="D85" s="56">
        <v>0</v>
      </c>
      <c r="E85" s="56">
        <v>0</v>
      </c>
      <c r="F85" s="56">
        <v>0</v>
      </c>
      <c r="G85" s="56">
        <v>0</v>
      </c>
      <c r="H85" s="48" t="s">
        <v>92</v>
      </c>
      <c r="I85" s="48" t="s">
        <v>68</v>
      </c>
      <c r="J85" s="48" t="s">
        <v>179</v>
      </c>
      <c r="K85" s="48"/>
      <c r="L85" s="103" t="s">
        <v>62</v>
      </c>
      <c r="M85" s="103"/>
      <c r="R85" s="132"/>
    </row>
    <row r="86" spans="1:18" s="131" customFormat="1" ht="27" customHeight="1">
      <c r="A86" s="48" t="s">
        <v>151</v>
      </c>
      <c r="B86" s="56">
        <v>1</v>
      </c>
      <c r="C86" s="50">
        <v>2490</v>
      </c>
      <c r="D86" s="56">
        <v>0</v>
      </c>
      <c r="E86" s="56">
        <v>0</v>
      </c>
      <c r="F86" s="56">
        <v>0</v>
      </c>
      <c r="G86" s="56">
        <v>0</v>
      </c>
      <c r="H86" s="48" t="s">
        <v>92</v>
      </c>
      <c r="I86" s="48" t="s">
        <v>68</v>
      </c>
      <c r="J86" s="48" t="s">
        <v>179</v>
      </c>
      <c r="K86" s="48"/>
      <c r="L86" s="103" t="s">
        <v>62</v>
      </c>
      <c r="M86" s="103"/>
      <c r="R86" s="132"/>
    </row>
    <row r="87" spans="1:18" s="131" customFormat="1" ht="27" customHeight="1">
      <c r="A87" s="48" t="s">
        <v>116</v>
      </c>
      <c r="B87" s="56">
        <v>2</v>
      </c>
      <c r="C87" s="50">
        <v>283</v>
      </c>
      <c r="D87" s="56">
        <v>0</v>
      </c>
      <c r="E87" s="56">
        <v>0</v>
      </c>
      <c r="F87" s="56">
        <v>0</v>
      </c>
      <c r="G87" s="56">
        <v>0</v>
      </c>
      <c r="H87" s="48" t="s">
        <v>152</v>
      </c>
      <c r="I87" s="48" t="s">
        <v>64</v>
      </c>
      <c r="J87" s="48" t="s">
        <v>67</v>
      </c>
      <c r="K87" s="48"/>
      <c r="L87" s="103" t="s">
        <v>62</v>
      </c>
      <c r="M87" s="103"/>
      <c r="R87" s="132"/>
    </row>
    <row r="88" spans="1:18" s="131" customFormat="1" ht="27" customHeight="1">
      <c r="A88" s="48" t="s">
        <v>116</v>
      </c>
      <c r="B88" s="56">
        <v>2</v>
      </c>
      <c r="C88" s="50">
        <v>22758.05</v>
      </c>
      <c r="D88" s="56">
        <v>0</v>
      </c>
      <c r="E88" s="56">
        <v>0</v>
      </c>
      <c r="F88" s="56">
        <v>0</v>
      </c>
      <c r="G88" s="56">
        <v>0</v>
      </c>
      <c r="H88" s="48" t="s">
        <v>88</v>
      </c>
      <c r="I88" s="48" t="s">
        <v>65</v>
      </c>
      <c r="J88" s="48" t="s">
        <v>66</v>
      </c>
      <c r="K88" s="48"/>
      <c r="L88" s="103" t="s">
        <v>62</v>
      </c>
      <c r="M88" s="103"/>
      <c r="R88" s="132"/>
    </row>
    <row r="89" spans="1:18" s="131" customFormat="1" ht="27" customHeight="1">
      <c r="A89" s="48" t="s">
        <v>124</v>
      </c>
      <c r="B89" s="56">
        <v>1</v>
      </c>
      <c r="C89" s="50">
        <v>42</v>
      </c>
      <c r="D89" s="56">
        <v>0</v>
      </c>
      <c r="E89" s="56">
        <v>0</v>
      </c>
      <c r="F89" s="56">
        <v>0</v>
      </c>
      <c r="G89" s="56">
        <v>0</v>
      </c>
      <c r="H89" s="48" t="s">
        <v>153</v>
      </c>
      <c r="I89" s="48" t="s">
        <v>64</v>
      </c>
      <c r="J89" s="48" t="s">
        <v>67</v>
      </c>
      <c r="K89" s="48"/>
      <c r="L89" s="103" t="s">
        <v>62</v>
      </c>
      <c r="M89" s="103"/>
      <c r="R89" s="132"/>
    </row>
    <row r="90" spans="1:18" s="131" customFormat="1" ht="27" customHeight="1">
      <c r="A90" s="48" t="s">
        <v>72</v>
      </c>
      <c r="B90" s="56">
        <v>1</v>
      </c>
      <c r="C90" s="50">
        <v>498.98</v>
      </c>
      <c r="D90" s="56">
        <v>0</v>
      </c>
      <c r="E90" s="56">
        <v>0</v>
      </c>
      <c r="F90" s="56">
        <v>0</v>
      </c>
      <c r="G90" s="56">
        <v>0</v>
      </c>
      <c r="H90" s="48" t="s">
        <v>154</v>
      </c>
      <c r="I90" s="48" t="s">
        <v>64</v>
      </c>
      <c r="J90" s="48" t="s">
        <v>67</v>
      </c>
      <c r="K90" s="48"/>
      <c r="L90" s="103" t="s">
        <v>62</v>
      </c>
      <c r="M90" s="103"/>
      <c r="R90" s="132"/>
    </row>
    <row r="91" spans="1:18" s="131" customFormat="1" ht="27" customHeight="1">
      <c r="A91" s="48" t="s">
        <v>72</v>
      </c>
      <c r="B91" s="56">
        <v>1</v>
      </c>
      <c r="C91" s="50">
        <v>2091</v>
      </c>
      <c r="D91" s="56">
        <v>0</v>
      </c>
      <c r="E91" s="56">
        <v>0</v>
      </c>
      <c r="F91" s="56">
        <v>0</v>
      </c>
      <c r="G91" s="56">
        <v>0</v>
      </c>
      <c r="H91" s="48" t="s">
        <v>155</v>
      </c>
      <c r="I91" s="48" t="s">
        <v>64</v>
      </c>
      <c r="J91" s="48" t="s">
        <v>67</v>
      </c>
      <c r="K91" s="48"/>
      <c r="L91" s="103" t="s">
        <v>62</v>
      </c>
      <c r="M91" s="103"/>
      <c r="R91" s="132"/>
    </row>
    <row r="92" spans="1:18" s="131" customFormat="1" ht="27" customHeight="1">
      <c r="A92" s="48" t="s">
        <v>100</v>
      </c>
      <c r="B92" s="56">
        <v>1</v>
      </c>
      <c r="C92" s="50">
        <v>4000</v>
      </c>
      <c r="D92" s="56">
        <v>0</v>
      </c>
      <c r="E92" s="56">
        <v>0</v>
      </c>
      <c r="F92" s="56">
        <v>0</v>
      </c>
      <c r="G92" s="56">
        <v>0</v>
      </c>
      <c r="H92" s="48" t="s">
        <v>156</v>
      </c>
      <c r="I92" s="48" t="s">
        <v>157</v>
      </c>
      <c r="J92" s="48"/>
      <c r="K92" s="48"/>
      <c r="L92" s="103" t="s">
        <v>62</v>
      </c>
      <c r="M92" s="103"/>
      <c r="R92" s="132"/>
    </row>
    <row r="93" spans="1:18" s="131" customFormat="1" ht="27" customHeight="1">
      <c r="A93" s="48" t="s">
        <v>159</v>
      </c>
      <c r="B93" s="56">
        <v>1</v>
      </c>
      <c r="C93" s="50">
        <v>120</v>
      </c>
      <c r="D93" s="56">
        <v>0</v>
      </c>
      <c r="E93" s="56">
        <v>0</v>
      </c>
      <c r="F93" s="56">
        <v>0</v>
      </c>
      <c r="G93" s="56">
        <v>0</v>
      </c>
      <c r="H93" s="48" t="s">
        <v>158</v>
      </c>
      <c r="I93" s="48" t="s">
        <v>91</v>
      </c>
      <c r="J93" s="48" t="s">
        <v>67</v>
      </c>
      <c r="K93" s="48"/>
      <c r="L93" s="103" t="s">
        <v>62</v>
      </c>
      <c r="M93" s="103"/>
      <c r="R93" s="132"/>
    </row>
    <row r="94" spans="1:18" s="131" customFormat="1" ht="27" customHeight="1">
      <c r="A94" s="48" t="s">
        <v>160</v>
      </c>
      <c r="B94" s="56">
        <v>1</v>
      </c>
      <c r="C94" s="50">
        <v>6023</v>
      </c>
      <c r="D94" s="56">
        <v>0</v>
      </c>
      <c r="E94" s="56">
        <v>0</v>
      </c>
      <c r="F94" s="56">
        <v>0</v>
      </c>
      <c r="G94" s="56">
        <v>0</v>
      </c>
      <c r="H94" s="48" t="s">
        <v>161</v>
      </c>
      <c r="I94" s="48" t="s">
        <v>65</v>
      </c>
      <c r="J94" s="48" t="s">
        <v>66</v>
      </c>
      <c r="K94" s="48"/>
      <c r="L94" s="103" t="s">
        <v>69</v>
      </c>
      <c r="M94" s="103"/>
      <c r="R94" s="132"/>
    </row>
    <row r="95" spans="1:18" s="131" customFormat="1" ht="27" customHeight="1">
      <c r="A95" s="48" t="s">
        <v>162</v>
      </c>
      <c r="B95" s="56">
        <v>1</v>
      </c>
      <c r="C95" s="50">
        <v>369</v>
      </c>
      <c r="D95" s="56">
        <v>0</v>
      </c>
      <c r="E95" s="56">
        <v>0</v>
      </c>
      <c r="F95" s="56">
        <v>0</v>
      </c>
      <c r="G95" s="56">
        <v>0</v>
      </c>
      <c r="H95" s="48" t="s">
        <v>95</v>
      </c>
      <c r="I95" s="48" t="s">
        <v>65</v>
      </c>
      <c r="J95" s="48" t="s">
        <v>66</v>
      </c>
      <c r="K95" s="48"/>
      <c r="L95" s="103" t="s">
        <v>86</v>
      </c>
      <c r="M95" s="103"/>
      <c r="R95" s="132"/>
    </row>
    <row r="96" spans="1:18" s="131" customFormat="1" ht="27" customHeight="1">
      <c r="A96" s="48" t="s">
        <v>128</v>
      </c>
      <c r="B96" s="56">
        <v>1</v>
      </c>
      <c r="C96" s="50">
        <v>12046</v>
      </c>
      <c r="D96" s="56">
        <v>0</v>
      </c>
      <c r="E96" s="56">
        <v>0</v>
      </c>
      <c r="F96" s="56">
        <v>0</v>
      </c>
      <c r="G96" s="56">
        <v>0</v>
      </c>
      <c r="H96" s="48" t="s">
        <v>163</v>
      </c>
      <c r="I96" s="48" t="s">
        <v>65</v>
      </c>
      <c r="J96" s="48" t="s">
        <v>66</v>
      </c>
      <c r="K96" s="48"/>
      <c r="L96" s="103" t="s">
        <v>86</v>
      </c>
      <c r="M96" s="103"/>
      <c r="R96" s="132"/>
    </row>
    <row r="97" spans="1:18" s="131" customFormat="1" ht="27" customHeight="1">
      <c r="A97" s="48" t="s">
        <v>116</v>
      </c>
      <c r="B97" s="56">
        <v>1</v>
      </c>
      <c r="C97" s="50">
        <v>70</v>
      </c>
      <c r="D97" s="56">
        <v>0</v>
      </c>
      <c r="E97" s="56">
        <v>0</v>
      </c>
      <c r="F97" s="56">
        <v>0</v>
      </c>
      <c r="G97" s="56">
        <v>0</v>
      </c>
      <c r="H97" s="48" t="s">
        <v>164</v>
      </c>
      <c r="I97" s="48" t="s">
        <v>64</v>
      </c>
      <c r="J97" s="48" t="s">
        <v>67</v>
      </c>
      <c r="K97" s="48"/>
      <c r="L97" s="103" t="s">
        <v>62</v>
      </c>
      <c r="M97" s="103"/>
      <c r="R97" s="132"/>
    </row>
    <row r="98" spans="1:18" s="131" customFormat="1" ht="27" customHeight="1">
      <c r="A98" s="48" t="s">
        <v>159</v>
      </c>
      <c r="B98" s="56">
        <v>1</v>
      </c>
      <c r="C98" s="50">
        <v>158.5</v>
      </c>
      <c r="D98" s="56">
        <v>0</v>
      </c>
      <c r="E98" s="56">
        <v>0</v>
      </c>
      <c r="F98" s="56">
        <v>0</v>
      </c>
      <c r="G98" s="56">
        <v>0</v>
      </c>
      <c r="H98" s="48" t="s">
        <v>165</v>
      </c>
      <c r="I98" s="48" t="s">
        <v>64</v>
      </c>
      <c r="J98" s="48" t="s">
        <v>67</v>
      </c>
      <c r="K98" s="48"/>
      <c r="L98" s="103" t="s">
        <v>62</v>
      </c>
      <c r="M98" s="103"/>
      <c r="R98" s="132"/>
    </row>
    <row r="99" spans="1:18" s="131" customFormat="1" ht="27" customHeight="1">
      <c r="A99" s="48" t="s">
        <v>128</v>
      </c>
      <c r="B99" s="56">
        <v>1</v>
      </c>
      <c r="C99" s="50">
        <v>1200</v>
      </c>
      <c r="D99" s="56">
        <v>0</v>
      </c>
      <c r="E99" s="56">
        <v>0</v>
      </c>
      <c r="F99" s="56">
        <v>0</v>
      </c>
      <c r="G99" s="56">
        <v>0</v>
      </c>
      <c r="H99" s="48" t="s">
        <v>166</v>
      </c>
      <c r="I99" s="48" t="s">
        <v>91</v>
      </c>
      <c r="J99" s="48" t="s">
        <v>67</v>
      </c>
      <c r="K99" s="48"/>
      <c r="L99" s="103" t="s">
        <v>62</v>
      </c>
      <c r="M99" s="103"/>
      <c r="R99" s="132"/>
    </row>
    <row r="100" spans="1:18" s="131" customFormat="1" ht="27" customHeight="1">
      <c r="A100" s="48" t="s">
        <v>97</v>
      </c>
      <c r="B100" s="56">
        <v>2</v>
      </c>
      <c r="C100" s="50">
        <v>12318.04</v>
      </c>
      <c r="D100" s="56">
        <v>0</v>
      </c>
      <c r="E100" s="56">
        <v>0</v>
      </c>
      <c r="F100" s="56">
        <v>0</v>
      </c>
      <c r="G100" s="56">
        <v>0</v>
      </c>
      <c r="H100" s="48" t="s">
        <v>167</v>
      </c>
      <c r="I100" s="48" t="s">
        <v>65</v>
      </c>
      <c r="J100" s="48" t="s">
        <v>66</v>
      </c>
      <c r="K100" s="48"/>
      <c r="L100" s="103" t="s">
        <v>62</v>
      </c>
      <c r="M100" s="103"/>
      <c r="R100" s="132"/>
    </row>
    <row r="101" spans="1:18" s="131" customFormat="1" ht="27" customHeight="1">
      <c r="A101" s="48" t="s">
        <v>168</v>
      </c>
      <c r="B101" s="56">
        <v>1</v>
      </c>
      <c r="C101" s="50">
        <v>749.94</v>
      </c>
      <c r="D101" s="56">
        <v>0</v>
      </c>
      <c r="E101" s="56">
        <v>0</v>
      </c>
      <c r="F101" s="56">
        <v>0</v>
      </c>
      <c r="G101" s="56">
        <v>0</v>
      </c>
      <c r="H101" s="48" t="s">
        <v>169</v>
      </c>
      <c r="I101" s="48" t="s">
        <v>91</v>
      </c>
      <c r="J101" s="48" t="s">
        <v>67</v>
      </c>
      <c r="K101" s="48"/>
      <c r="L101" s="103" t="s">
        <v>62</v>
      </c>
      <c r="M101" s="103"/>
      <c r="R101" s="132"/>
    </row>
    <row r="102" spans="1:18" s="131" customFormat="1" ht="27" customHeight="1">
      <c r="A102" s="48" t="s">
        <v>128</v>
      </c>
      <c r="B102" s="56">
        <v>1</v>
      </c>
      <c r="C102" s="50">
        <v>790</v>
      </c>
      <c r="D102" s="56">
        <v>0</v>
      </c>
      <c r="E102" s="56">
        <v>0</v>
      </c>
      <c r="F102" s="56">
        <v>0</v>
      </c>
      <c r="G102" s="56">
        <v>0</v>
      </c>
      <c r="H102" s="48" t="s">
        <v>166</v>
      </c>
      <c r="I102" s="48" t="s">
        <v>91</v>
      </c>
      <c r="J102" s="48" t="s">
        <v>67</v>
      </c>
      <c r="K102" s="48"/>
      <c r="L102" s="103" t="s">
        <v>86</v>
      </c>
      <c r="M102" s="103"/>
      <c r="R102" s="132"/>
    </row>
    <row r="103" spans="1:18" s="131" customFormat="1" ht="27" customHeight="1">
      <c r="A103" s="48" t="s">
        <v>120</v>
      </c>
      <c r="B103" s="56">
        <v>1</v>
      </c>
      <c r="C103" s="50">
        <v>372</v>
      </c>
      <c r="D103" s="56">
        <v>0</v>
      </c>
      <c r="E103" s="56">
        <v>0</v>
      </c>
      <c r="F103" s="56">
        <v>0</v>
      </c>
      <c r="G103" s="56">
        <v>0</v>
      </c>
      <c r="H103" s="48" t="s">
        <v>121</v>
      </c>
      <c r="I103" s="48" t="s">
        <v>65</v>
      </c>
      <c r="J103" s="48" t="s">
        <v>66</v>
      </c>
      <c r="K103" s="48"/>
      <c r="L103" s="103" t="s">
        <v>86</v>
      </c>
      <c r="M103" s="103"/>
      <c r="R103" s="132"/>
    </row>
    <row r="104" spans="1:18" s="131" customFormat="1" ht="27" customHeight="1">
      <c r="A104" s="48" t="s">
        <v>72</v>
      </c>
      <c r="B104" s="56">
        <v>1</v>
      </c>
      <c r="C104" s="50">
        <v>372</v>
      </c>
      <c r="D104" s="56">
        <v>0</v>
      </c>
      <c r="E104" s="56">
        <v>0</v>
      </c>
      <c r="F104" s="56">
        <v>0</v>
      </c>
      <c r="G104" s="56">
        <v>0</v>
      </c>
      <c r="H104" s="48" t="s">
        <v>170</v>
      </c>
      <c r="I104" s="48" t="s">
        <v>64</v>
      </c>
      <c r="J104" s="48" t="s">
        <v>67</v>
      </c>
      <c r="K104" s="48"/>
      <c r="L104" s="103" t="s">
        <v>86</v>
      </c>
      <c r="M104" s="103"/>
      <c r="R104" s="132"/>
    </row>
    <row r="105" spans="1:18" s="131" customFormat="1" ht="27" customHeight="1">
      <c r="A105" s="48" t="s">
        <v>116</v>
      </c>
      <c r="B105" s="56">
        <v>1</v>
      </c>
      <c r="C105" s="50">
        <v>5620</v>
      </c>
      <c r="D105" s="56">
        <v>0</v>
      </c>
      <c r="E105" s="56">
        <v>0</v>
      </c>
      <c r="F105" s="56">
        <v>0</v>
      </c>
      <c r="G105" s="56">
        <v>0</v>
      </c>
      <c r="H105" s="48" t="s">
        <v>88</v>
      </c>
      <c r="I105" s="48" t="s">
        <v>65</v>
      </c>
      <c r="J105" s="48" t="s">
        <v>66</v>
      </c>
      <c r="K105" s="48"/>
      <c r="L105" s="103" t="s">
        <v>86</v>
      </c>
      <c r="M105" s="103"/>
      <c r="R105" s="132"/>
    </row>
    <row r="106" spans="1:18" s="131" customFormat="1" ht="27" customHeight="1">
      <c r="A106" s="48" t="s">
        <v>116</v>
      </c>
      <c r="B106" s="56">
        <v>1</v>
      </c>
      <c r="C106" s="50">
        <v>7830</v>
      </c>
      <c r="D106" s="56">
        <v>0</v>
      </c>
      <c r="E106" s="56">
        <v>0</v>
      </c>
      <c r="F106" s="56">
        <v>0</v>
      </c>
      <c r="G106" s="56">
        <v>0</v>
      </c>
      <c r="H106" s="48" t="s">
        <v>171</v>
      </c>
      <c r="I106" s="48"/>
      <c r="J106" s="48"/>
      <c r="K106" s="48" t="s">
        <v>103</v>
      </c>
      <c r="L106" s="103" t="s">
        <v>86</v>
      </c>
      <c r="M106" s="103"/>
      <c r="R106" s="132"/>
    </row>
    <row r="107" spans="1:18" s="131" customFormat="1" ht="27" customHeight="1">
      <c r="A107" s="48" t="s">
        <v>107</v>
      </c>
      <c r="B107" s="56">
        <v>1</v>
      </c>
      <c r="C107" s="50">
        <v>2250</v>
      </c>
      <c r="D107" s="56">
        <v>0</v>
      </c>
      <c r="E107" s="56">
        <v>0</v>
      </c>
      <c r="F107" s="56">
        <v>0</v>
      </c>
      <c r="G107" s="56">
        <v>0</v>
      </c>
      <c r="H107" s="48" t="s">
        <v>172</v>
      </c>
      <c r="I107" s="48" t="s">
        <v>173</v>
      </c>
      <c r="J107" s="48"/>
      <c r="K107" s="48"/>
      <c r="L107" s="103" t="s">
        <v>86</v>
      </c>
      <c r="M107" s="103"/>
      <c r="R107" s="132"/>
    </row>
    <row r="108" spans="1:18" s="131" customFormat="1" ht="27" customHeight="1">
      <c r="A108" s="48" t="s">
        <v>116</v>
      </c>
      <c r="B108" s="56">
        <v>1</v>
      </c>
      <c r="C108" s="50">
        <v>4297.8</v>
      </c>
      <c r="D108" s="56">
        <v>0</v>
      </c>
      <c r="E108" s="56">
        <v>0</v>
      </c>
      <c r="F108" s="56">
        <v>0</v>
      </c>
      <c r="G108" s="56">
        <v>0</v>
      </c>
      <c r="H108" s="48" t="s">
        <v>171</v>
      </c>
      <c r="I108" s="48"/>
      <c r="J108" s="48"/>
      <c r="K108" s="48" t="s">
        <v>103</v>
      </c>
      <c r="L108" s="103" t="s">
        <v>69</v>
      </c>
      <c r="M108" s="103"/>
      <c r="R108" s="132"/>
    </row>
    <row r="109" spans="1:18" s="52" customFormat="1" ht="27" customHeight="1">
      <c r="A109" s="48" t="s">
        <v>174</v>
      </c>
      <c r="B109" s="49">
        <v>1</v>
      </c>
      <c r="C109" s="50">
        <v>1192</v>
      </c>
      <c r="D109" s="49">
        <v>0</v>
      </c>
      <c r="E109" s="49">
        <v>0</v>
      </c>
      <c r="F109" s="49">
        <v>0</v>
      </c>
      <c r="G109" s="49">
        <v>0</v>
      </c>
      <c r="H109" s="48" t="s">
        <v>175</v>
      </c>
      <c r="I109" s="51" t="s">
        <v>64</v>
      </c>
      <c r="J109" s="51" t="s">
        <v>67</v>
      </c>
      <c r="K109" s="51"/>
      <c r="L109" s="103" t="s">
        <v>69</v>
      </c>
      <c r="M109" s="103"/>
      <c r="R109" s="53"/>
    </row>
    <row r="110" spans="1:18" s="52" customFormat="1" ht="27" customHeight="1">
      <c r="A110" s="48" t="s">
        <v>82</v>
      </c>
      <c r="B110" s="49">
        <v>1</v>
      </c>
      <c r="C110" s="50">
        <v>1360</v>
      </c>
      <c r="D110" s="49">
        <v>0</v>
      </c>
      <c r="E110" s="49">
        <v>0</v>
      </c>
      <c r="F110" s="49">
        <v>0</v>
      </c>
      <c r="G110" s="49">
        <v>0</v>
      </c>
      <c r="H110" s="48" t="s">
        <v>169</v>
      </c>
      <c r="I110" s="51" t="s">
        <v>64</v>
      </c>
      <c r="J110" s="51" t="s">
        <v>67</v>
      </c>
      <c r="K110" s="51"/>
      <c r="L110" s="103" t="s">
        <v>69</v>
      </c>
      <c r="M110" s="103"/>
      <c r="R110" s="53"/>
    </row>
    <row r="111" spans="1:18" s="52" customFormat="1" ht="27" customHeight="1">
      <c r="A111" s="48" t="s">
        <v>176</v>
      </c>
      <c r="B111" s="49">
        <v>1</v>
      </c>
      <c r="C111" s="50">
        <v>15000</v>
      </c>
      <c r="D111" s="49">
        <v>0</v>
      </c>
      <c r="E111" s="49">
        <v>0</v>
      </c>
      <c r="F111" s="49">
        <v>0</v>
      </c>
      <c r="G111" s="49">
        <v>0</v>
      </c>
      <c r="H111" s="48" t="s">
        <v>163</v>
      </c>
      <c r="I111" s="51" t="s">
        <v>65</v>
      </c>
      <c r="J111" s="51" t="s">
        <v>66</v>
      </c>
      <c r="K111" s="51"/>
      <c r="L111" s="103" t="s">
        <v>62</v>
      </c>
      <c r="M111" s="103"/>
      <c r="R111" s="53"/>
    </row>
    <row r="112" spans="1:18" ht="18.75" customHeight="1">
      <c r="A112" s="16" t="s">
        <v>14</v>
      </c>
      <c r="B112" s="17">
        <f>SUM(B25:B111)</f>
        <v>106</v>
      </c>
      <c r="C112" s="18">
        <f>SUM(C25:C111)</f>
        <v>366535.87499999994</v>
      </c>
      <c r="D112" s="17">
        <f>SUM(D25:D111)</f>
        <v>0</v>
      </c>
      <c r="E112" s="18">
        <f>SUM(E25:E111)</f>
        <v>0</v>
      </c>
      <c r="F112" s="14"/>
      <c r="G112" s="14"/>
      <c r="H112" s="14"/>
    </row>
    <row r="114" spans="1:18" ht="23.25" customHeight="1">
      <c r="D114" s="114" t="s">
        <v>25</v>
      </c>
      <c r="E114" s="115"/>
      <c r="F114" s="115"/>
      <c r="G114" s="116"/>
      <c r="H114" s="117">
        <f>C112+D19</f>
        <v>537035.875</v>
      </c>
      <c r="I114" s="117"/>
      <c r="J114" s="117"/>
    </row>
    <row r="115" spans="1:18" ht="18.75" customHeight="1"/>
    <row r="116" spans="1:18" s="42" customFormat="1" ht="19.5" customHeight="1">
      <c r="A116" s="59" t="s">
        <v>53</v>
      </c>
      <c r="B116" s="59"/>
      <c r="C116" s="59" t="s">
        <v>54</v>
      </c>
      <c r="D116" s="59"/>
      <c r="E116" s="59"/>
      <c r="F116" s="59"/>
      <c r="G116" s="38"/>
      <c r="H116" s="59" t="s">
        <v>55</v>
      </c>
      <c r="I116" s="59"/>
      <c r="J116" s="40"/>
      <c r="K116" s="40"/>
      <c r="L116" s="39"/>
      <c r="M116" s="39"/>
      <c r="N116" s="41"/>
      <c r="O116" s="41"/>
      <c r="P116" s="41"/>
      <c r="Q116" s="41"/>
      <c r="R116" s="41"/>
    </row>
    <row r="117" spans="1:18" s="42" customFormat="1" ht="12.75">
      <c r="A117" s="43"/>
      <c r="B117" s="43"/>
      <c r="C117" s="43"/>
      <c r="D117" s="43"/>
      <c r="E117" s="43"/>
      <c r="F117" s="38"/>
      <c r="G117" s="38"/>
      <c r="H117" s="38"/>
      <c r="I117" s="38"/>
    </row>
    <row r="118" spans="1:18" s="42" customFormat="1" ht="12.75">
      <c r="A118" s="43"/>
      <c r="B118" s="43"/>
      <c r="C118" s="43"/>
      <c r="D118" s="43"/>
      <c r="E118" s="43"/>
      <c r="F118" s="38"/>
      <c r="G118" s="38"/>
      <c r="H118" s="38"/>
      <c r="I118" s="38"/>
    </row>
    <row r="119" spans="1:18" s="42" customFormat="1" ht="13.5">
      <c r="A119" s="59" t="s">
        <v>56</v>
      </c>
      <c r="B119" s="59"/>
      <c r="C119" s="59"/>
      <c r="D119" s="59" t="s">
        <v>56</v>
      </c>
      <c r="E119" s="59"/>
      <c r="F119" s="59"/>
      <c r="G119" s="38"/>
      <c r="H119" s="59" t="s">
        <v>58</v>
      </c>
      <c r="I119" s="59"/>
      <c r="J119" s="40"/>
      <c r="K119" s="40"/>
      <c r="L119" s="40"/>
    </row>
    <row r="120" spans="1:18" s="42" customFormat="1" ht="13.5">
      <c r="A120" s="87" t="s">
        <v>70</v>
      </c>
      <c r="B120" s="87"/>
      <c r="C120" s="59" t="s">
        <v>70</v>
      </c>
      <c r="D120" s="59"/>
      <c r="E120" s="59"/>
      <c r="F120" s="59"/>
      <c r="G120" s="38"/>
      <c r="H120" s="59" t="s">
        <v>73</v>
      </c>
      <c r="I120" s="59"/>
      <c r="J120" s="40"/>
      <c r="K120" s="40"/>
      <c r="L120" s="40"/>
    </row>
    <row r="121" spans="1:18" s="42" customFormat="1" ht="13.5">
      <c r="A121" s="59" t="s">
        <v>77</v>
      </c>
      <c r="B121" s="59"/>
      <c r="C121" s="59" t="s">
        <v>77</v>
      </c>
      <c r="D121" s="59"/>
      <c r="E121" s="59"/>
      <c r="F121" s="59"/>
      <c r="G121" s="38"/>
      <c r="H121" s="59" t="s">
        <v>76</v>
      </c>
      <c r="I121" s="59"/>
      <c r="J121" s="40"/>
      <c r="K121" s="40"/>
      <c r="L121" s="40"/>
    </row>
  </sheetData>
  <mergeCells count="146">
    <mergeCell ref="L111:M111"/>
    <mergeCell ref="L26:M26"/>
    <mergeCell ref="A116:B116"/>
    <mergeCell ref="C116:F116"/>
    <mergeCell ref="L105:M105"/>
    <mergeCell ref="L106:M106"/>
    <mergeCell ref="L107:M107"/>
    <mergeCell ref="L108:M108"/>
    <mergeCell ref="L109:M109"/>
    <mergeCell ref="L110:M110"/>
    <mergeCell ref="L99:M99"/>
    <mergeCell ref="L100:M100"/>
    <mergeCell ref="L101:M101"/>
    <mergeCell ref="L102:M102"/>
    <mergeCell ref="L103:M103"/>
    <mergeCell ref="L104:M104"/>
    <mergeCell ref="L93:M93"/>
    <mergeCell ref="L94:M94"/>
    <mergeCell ref="L95:M95"/>
    <mergeCell ref="L96:M96"/>
    <mergeCell ref="L97:M97"/>
    <mergeCell ref="L98:M98"/>
    <mergeCell ref="L87:M87"/>
    <mergeCell ref="L88:M88"/>
    <mergeCell ref="L89:M89"/>
    <mergeCell ref="L90:M90"/>
    <mergeCell ref="L91:M91"/>
    <mergeCell ref="L92:M92"/>
    <mergeCell ref="L81:M81"/>
    <mergeCell ref="L82:M82"/>
    <mergeCell ref="L83:M83"/>
    <mergeCell ref="L84:M84"/>
    <mergeCell ref="L85:M85"/>
    <mergeCell ref="L86:M86"/>
    <mergeCell ref="L74:M74"/>
    <mergeCell ref="L75:M75"/>
    <mergeCell ref="L77:M77"/>
    <mergeCell ref="L78:M78"/>
    <mergeCell ref="L79:M79"/>
    <mergeCell ref="L80:M80"/>
    <mergeCell ref="L68:M68"/>
    <mergeCell ref="L70:M70"/>
    <mergeCell ref="L71:M71"/>
    <mergeCell ref="L72:M72"/>
    <mergeCell ref="L73:M73"/>
    <mergeCell ref="L76:M76"/>
    <mergeCell ref="L67:M67"/>
    <mergeCell ref="L50:M50"/>
    <mergeCell ref="L49:M49"/>
    <mergeCell ref="L55:M55"/>
    <mergeCell ref="L56:M56"/>
    <mergeCell ref="L57:M57"/>
    <mergeCell ref="L58:M58"/>
    <mergeCell ref="L54:M54"/>
    <mergeCell ref="L53:M53"/>
    <mergeCell ref="L52:M52"/>
    <mergeCell ref="L51:M51"/>
    <mergeCell ref="L59:M59"/>
    <mergeCell ref="L60:M60"/>
    <mergeCell ref="L61:M61"/>
    <mergeCell ref="L62:M62"/>
    <mergeCell ref="L34:M34"/>
    <mergeCell ref="L35:M35"/>
    <mergeCell ref="L36:M36"/>
    <mergeCell ref="L37:M37"/>
    <mergeCell ref="L38:M38"/>
    <mergeCell ref="L39:M39"/>
    <mergeCell ref="D114:G114"/>
    <mergeCell ref="H114:J114"/>
    <mergeCell ref="H121:I121"/>
    <mergeCell ref="C121:F121"/>
    <mergeCell ref="L40:M40"/>
    <mergeCell ref="L69:M69"/>
    <mergeCell ref="L41:M41"/>
    <mergeCell ref="L42:M42"/>
    <mergeCell ref="L43:M43"/>
    <mergeCell ref="L44:M44"/>
    <mergeCell ref="L45:M45"/>
    <mergeCell ref="L46:M46"/>
    <mergeCell ref="L47:M47"/>
    <mergeCell ref="L48:M48"/>
    <mergeCell ref="L63:M63"/>
    <mergeCell ref="L64:M64"/>
    <mergeCell ref="L65:M65"/>
    <mergeCell ref="L66:M66"/>
    <mergeCell ref="L33:M33"/>
    <mergeCell ref="I23:J23"/>
    <mergeCell ref="A21:M21"/>
    <mergeCell ref="A22:A24"/>
    <mergeCell ref="B22:C22"/>
    <mergeCell ref="D22:G22"/>
    <mergeCell ref="B23:B24"/>
    <mergeCell ref="G23:G24"/>
    <mergeCell ref="C23:C24"/>
    <mergeCell ref="D23:D24"/>
    <mergeCell ref="E23:E24"/>
    <mergeCell ref="F23:F24"/>
    <mergeCell ref="L29:M29"/>
    <mergeCell ref="L30:M30"/>
    <mergeCell ref="L31:M31"/>
    <mergeCell ref="L18:M18"/>
    <mergeCell ref="H22:H24"/>
    <mergeCell ref="I22:K22"/>
    <mergeCell ref="K23:K24"/>
    <mergeCell ref="L22:M24"/>
    <mergeCell ref="L25:M25"/>
    <mergeCell ref="L27:M27"/>
    <mergeCell ref="L28:M28"/>
    <mergeCell ref="L32:M32"/>
    <mergeCell ref="L8:M10"/>
    <mergeCell ref="I9:J9"/>
    <mergeCell ref="K9:K10"/>
    <mergeCell ref="L11:M11"/>
    <mergeCell ref="D15:D17"/>
    <mergeCell ref="E15:E17"/>
    <mergeCell ref="F8:H10"/>
    <mergeCell ref="A1:M1"/>
    <mergeCell ref="A2:M2"/>
    <mergeCell ref="A3:M3"/>
    <mergeCell ref="A5:M5"/>
    <mergeCell ref="C15:C17"/>
    <mergeCell ref="A7:M7"/>
    <mergeCell ref="A8:A10"/>
    <mergeCell ref="B8:B10"/>
    <mergeCell ref="C8:C10"/>
    <mergeCell ref="A14:M14"/>
    <mergeCell ref="L15:M17"/>
    <mergeCell ref="I16:J16"/>
    <mergeCell ref="K16:K17"/>
    <mergeCell ref="A121:B121"/>
    <mergeCell ref="D8:D10"/>
    <mergeCell ref="E8:E10"/>
    <mergeCell ref="F15:H17"/>
    <mergeCell ref="F11:H11"/>
    <mergeCell ref="I15:K15"/>
    <mergeCell ref="A15:A17"/>
    <mergeCell ref="B15:B17"/>
    <mergeCell ref="I8:K8"/>
    <mergeCell ref="F18:H18"/>
    <mergeCell ref="A119:C119"/>
    <mergeCell ref="D119:F119"/>
    <mergeCell ref="H116:I116"/>
    <mergeCell ref="H119:I119"/>
    <mergeCell ref="A120:B120"/>
    <mergeCell ref="C120:F120"/>
    <mergeCell ref="H120:I120"/>
  </mergeCells>
  <phoneticPr fontId="4" type="noConversion"/>
  <printOptions horizontalCentered="1"/>
  <pageMargins left="0" right="0" top="0.27" bottom="0.13" header="0.25" footer="0.12"/>
  <pageSetup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4"/>
  <sheetViews>
    <sheetView zoomScale="80" zoomScaleNormal="80" zoomScaleSheetLayoutView="120" workbookViewId="0">
      <selection activeCell="A10" sqref="A10"/>
    </sheetView>
  </sheetViews>
  <sheetFormatPr baseColWidth="10" defaultRowHeight="15"/>
  <cols>
    <col min="1" max="1" width="2.140625" style="21" customWidth="1"/>
    <col min="2" max="2" width="11.42578125" style="21"/>
    <col min="3" max="3" width="11.140625" style="21" customWidth="1"/>
    <col min="4" max="5" width="11.42578125" style="21"/>
    <col min="6" max="6" width="10.85546875" style="21" customWidth="1"/>
    <col min="7" max="7" width="11.42578125" style="21"/>
    <col min="8" max="9" width="11.5703125" style="21" bestFit="1" customWidth="1"/>
    <col min="10" max="10" width="12.28515625" style="21" bestFit="1" customWidth="1"/>
    <col min="11" max="11" width="9.5703125" style="21" customWidth="1"/>
    <col min="12" max="12" width="12.28515625" style="21" bestFit="1" customWidth="1"/>
    <col min="13" max="13" width="11.5703125" style="21" bestFit="1" customWidth="1"/>
    <col min="14" max="14" width="12.42578125" style="21" bestFit="1" customWidth="1"/>
    <col min="15" max="17" width="11.5703125" style="21" bestFit="1" customWidth="1"/>
    <col min="18" max="19" width="12.28515625" style="21" bestFit="1" customWidth="1"/>
    <col min="20" max="20" width="11.5703125" style="21" bestFit="1" customWidth="1"/>
    <col min="21" max="21" width="13.140625" style="21" customWidth="1"/>
    <col min="22" max="16384" width="11.42578125" style="21"/>
  </cols>
  <sheetData>
    <row r="1" spans="1:21" ht="18.7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1" ht="15.75">
      <c r="A2" s="125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1">
      <c r="A3" s="126" t="s">
        <v>79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1">
      <c r="A4" s="127" t="s">
        <v>71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22"/>
    </row>
    <row r="5" spans="1:21">
      <c r="U5" s="20" t="s">
        <v>61</v>
      </c>
    </row>
    <row r="7" spans="1:21" ht="15" customHeight="1">
      <c r="B7" s="119" t="s">
        <v>26</v>
      </c>
      <c r="C7" s="121" t="s">
        <v>27</v>
      </c>
      <c r="D7" s="129"/>
      <c r="E7" s="129"/>
      <c r="F7" s="129"/>
      <c r="G7" s="129"/>
      <c r="H7" s="129"/>
      <c r="I7" s="129"/>
      <c r="J7" s="129"/>
      <c r="K7" s="129"/>
      <c r="L7" s="122"/>
      <c r="M7" s="121" t="s">
        <v>28</v>
      </c>
      <c r="N7" s="129"/>
      <c r="O7" s="129"/>
      <c r="P7" s="129"/>
      <c r="Q7" s="129"/>
      <c r="R7" s="122"/>
      <c r="S7" s="130" t="s">
        <v>29</v>
      </c>
      <c r="T7" s="130"/>
      <c r="U7" s="130"/>
    </row>
    <row r="8" spans="1:21" ht="15" customHeight="1">
      <c r="A8" s="24"/>
      <c r="B8" s="128"/>
      <c r="C8" s="121" t="s">
        <v>30</v>
      </c>
      <c r="D8" s="122"/>
      <c r="E8" s="121" t="s">
        <v>31</v>
      </c>
      <c r="F8" s="122"/>
      <c r="G8" s="121" t="s">
        <v>45</v>
      </c>
      <c r="H8" s="122"/>
      <c r="I8" s="121" t="s">
        <v>32</v>
      </c>
      <c r="J8" s="122"/>
      <c r="K8" s="121" t="s">
        <v>33</v>
      </c>
      <c r="L8" s="122"/>
      <c r="M8" s="121" t="s">
        <v>34</v>
      </c>
      <c r="N8" s="122"/>
      <c r="O8" s="121" t="s">
        <v>46</v>
      </c>
      <c r="P8" s="122"/>
      <c r="Q8" s="121" t="s">
        <v>33</v>
      </c>
      <c r="R8" s="122"/>
      <c r="S8" s="119" t="s">
        <v>50</v>
      </c>
      <c r="T8" s="119" t="s">
        <v>51</v>
      </c>
      <c r="U8" s="119" t="s">
        <v>52</v>
      </c>
    </row>
    <row r="9" spans="1:21" ht="38.25">
      <c r="A9" s="24"/>
      <c r="B9" s="120"/>
      <c r="C9" s="23" t="s">
        <v>35</v>
      </c>
      <c r="D9" s="23" t="s">
        <v>36</v>
      </c>
      <c r="E9" s="23" t="s">
        <v>35</v>
      </c>
      <c r="F9" s="23" t="s">
        <v>36</v>
      </c>
      <c r="G9" s="23" t="s">
        <v>35</v>
      </c>
      <c r="H9" s="23" t="s">
        <v>36</v>
      </c>
      <c r="I9" s="23" t="s">
        <v>37</v>
      </c>
      <c r="J9" s="23" t="s">
        <v>38</v>
      </c>
      <c r="K9" s="23" t="s">
        <v>47</v>
      </c>
      <c r="L9" s="23" t="s">
        <v>39</v>
      </c>
      <c r="M9" s="23" t="s">
        <v>40</v>
      </c>
      <c r="N9" s="23" t="s">
        <v>41</v>
      </c>
      <c r="O9" s="23" t="s">
        <v>42</v>
      </c>
      <c r="P9" s="23" t="s">
        <v>48</v>
      </c>
      <c r="Q9" s="23" t="s">
        <v>43</v>
      </c>
      <c r="R9" s="23" t="s">
        <v>49</v>
      </c>
      <c r="S9" s="120"/>
      <c r="T9" s="120"/>
      <c r="U9" s="120"/>
    </row>
    <row r="10" spans="1:21" ht="23.25" customHeight="1">
      <c r="B10" s="25"/>
      <c r="C10" s="26">
        <v>0</v>
      </c>
      <c r="D10" s="26">
        <v>0</v>
      </c>
      <c r="E10" s="26">
        <v>0</v>
      </c>
      <c r="F10" s="26">
        <v>0</v>
      </c>
      <c r="G10" s="26">
        <v>1</v>
      </c>
      <c r="H10" s="19">
        <f>+SEM!D18+25000</f>
        <v>195500</v>
      </c>
      <c r="I10" s="26">
        <f>309+106</f>
        <v>415</v>
      </c>
      <c r="J10" s="27">
        <f>873685.11+SEM!C112</f>
        <v>1240220.9849999999</v>
      </c>
      <c r="K10" s="26">
        <f>C10+E10+G10+I10</f>
        <v>416</v>
      </c>
      <c r="L10" s="27">
        <f>D10+F10+H10+J10</f>
        <v>1435720.9849999999</v>
      </c>
      <c r="M10" s="26">
        <f>102+290</f>
        <v>392</v>
      </c>
      <c r="N10" s="19">
        <v>1337086.3999999999</v>
      </c>
      <c r="O10" s="26">
        <f>4+20</f>
        <v>24</v>
      </c>
      <c r="P10" s="19">
        <f>69599.39+SEM!C79+SEM!C106+SEM!C108+SEM!C43</f>
        <v>98634.59</v>
      </c>
      <c r="Q10" s="26">
        <f>M10+O10</f>
        <v>416</v>
      </c>
      <c r="R10" s="19">
        <f>N10+P10</f>
        <v>1435720.99</v>
      </c>
      <c r="S10" s="19">
        <v>195500</v>
      </c>
      <c r="T10" s="19">
        <v>195500</v>
      </c>
      <c r="U10" s="58">
        <f>+S10-T10</f>
        <v>0</v>
      </c>
    </row>
    <row r="11" spans="1:21" ht="15.75">
      <c r="A11" s="28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</row>
    <row r="12" spans="1:21" ht="27.75" customHeight="1">
      <c r="A12" s="28"/>
      <c r="B12" s="23" t="s">
        <v>44</v>
      </c>
      <c r="C12" s="31">
        <f t="shared" ref="C12:U12" si="0">SUM(C10:C11)</f>
        <v>0</v>
      </c>
      <c r="D12" s="32">
        <f t="shared" si="0"/>
        <v>0</v>
      </c>
      <c r="E12" s="31">
        <f t="shared" si="0"/>
        <v>0</v>
      </c>
      <c r="F12" s="32">
        <f t="shared" si="0"/>
        <v>0</v>
      </c>
      <c r="G12" s="31">
        <f t="shared" si="0"/>
        <v>1</v>
      </c>
      <c r="H12" s="32">
        <f t="shared" si="0"/>
        <v>195500</v>
      </c>
      <c r="I12" s="31">
        <f t="shared" si="0"/>
        <v>415</v>
      </c>
      <c r="J12" s="32">
        <f t="shared" si="0"/>
        <v>1240220.9849999999</v>
      </c>
      <c r="K12" s="31">
        <f t="shared" si="0"/>
        <v>416</v>
      </c>
      <c r="L12" s="32">
        <f t="shared" si="0"/>
        <v>1435720.9849999999</v>
      </c>
      <c r="M12" s="31">
        <f t="shared" si="0"/>
        <v>392</v>
      </c>
      <c r="N12" s="32">
        <f t="shared" si="0"/>
        <v>1337086.3999999999</v>
      </c>
      <c r="O12" s="31">
        <f t="shared" si="0"/>
        <v>24</v>
      </c>
      <c r="P12" s="32">
        <f t="shared" si="0"/>
        <v>98634.59</v>
      </c>
      <c r="Q12" s="31">
        <f t="shared" si="0"/>
        <v>416</v>
      </c>
      <c r="R12" s="32">
        <f t="shared" si="0"/>
        <v>1435720.99</v>
      </c>
      <c r="S12" s="32">
        <f t="shared" si="0"/>
        <v>195500</v>
      </c>
      <c r="T12" s="32">
        <f t="shared" si="0"/>
        <v>195500</v>
      </c>
      <c r="U12" s="32">
        <f t="shared" si="0"/>
        <v>0</v>
      </c>
    </row>
    <row r="13" spans="1:21" ht="19.5" customHeight="1"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ht="48.75" customHeight="1">
      <c r="M14" s="55"/>
      <c r="N14" s="33"/>
      <c r="O14" s="55"/>
      <c r="P14" s="33"/>
      <c r="R14" s="33"/>
    </row>
    <row r="15" spans="1:21" ht="48.75" customHeight="1">
      <c r="M15" s="55"/>
      <c r="N15" s="33"/>
    </row>
    <row r="16" spans="1:21" ht="46.5" customHeight="1">
      <c r="N16" s="33"/>
    </row>
    <row r="17" spans="3:19" s="44" customFormat="1">
      <c r="C17" s="123" t="s">
        <v>53</v>
      </c>
      <c r="D17" s="123"/>
      <c r="E17" s="123"/>
      <c r="F17" s="123"/>
      <c r="G17" s="123"/>
      <c r="I17" s="46"/>
      <c r="J17" s="46"/>
      <c r="K17" s="47" t="s">
        <v>54</v>
      </c>
      <c r="L17" s="46"/>
      <c r="M17" s="46"/>
      <c r="O17" s="123" t="s">
        <v>55</v>
      </c>
      <c r="P17" s="123"/>
      <c r="Q17" s="123"/>
      <c r="R17" s="123"/>
      <c r="S17" s="123"/>
    </row>
    <row r="18" spans="3:19" s="44" customFormat="1">
      <c r="C18" s="45"/>
      <c r="D18" s="45"/>
      <c r="E18" s="45"/>
      <c r="F18" s="45"/>
      <c r="G18" s="45"/>
      <c r="I18" s="46"/>
      <c r="J18" s="46"/>
      <c r="K18" s="47"/>
      <c r="L18" s="46"/>
      <c r="M18" s="46"/>
      <c r="O18" s="45"/>
      <c r="P18" s="45"/>
      <c r="Q18" s="45"/>
      <c r="R18" s="45"/>
      <c r="S18" s="45"/>
    </row>
    <row r="19" spans="3:19" s="44" customFormat="1">
      <c r="C19" s="46"/>
      <c r="D19" s="46"/>
      <c r="E19" s="46"/>
      <c r="F19" s="46"/>
      <c r="G19" s="46"/>
      <c r="I19" s="46"/>
      <c r="J19" s="46"/>
      <c r="K19" s="46"/>
      <c r="L19" s="46"/>
      <c r="M19" s="46"/>
      <c r="O19" s="46"/>
      <c r="P19" s="46"/>
      <c r="Q19" s="46"/>
      <c r="R19" s="46"/>
      <c r="S19" s="46"/>
    </row>
    <row r="20" spans="3:19" s="44" customFormat="1">
      <c r="C20" s="46"/>
      <c r="D20" s="46"/>
      <c r="E20" s="46"/>
      <c r="F20" s="46"/>
      <c r="G20" s="46"/>
      <c r="I20" s="46"/>
      <c r="J20" s="46"/>
      <c r="K20" s="46"/>
      <c r="L20" s="46"/>
      <c r="M20" s="46"/>
      <c r="O20" s="46"/>
      <c r="P20" s="46"/>
      <c r="Q20" s="46"/>
      <c r="R20" s="46"/>
      <c r="S20" s="46"/>
    </row>
    <row r="21" spans="3:19" s="44" customFormat="1">
      <c r="C21" s="123" t="s">
        <v>56</v>
      </c>
      <c r="D21" s="123"/>
      <c r="E21" s="123"/>
      <c r="F21" s="123"/>
      <c r="G21" s="123"/>
      <c r="I21" s="123" t="s">
        <v>57</v>
      </c>
      <c r="J21" s="123"/>
      <c r="K21" s="123"/>
      <c r="L21" s="123"/>
      <c r="M21" s="123"/>
      <c r="O21" s="123" t="s">
        <v>58</v>
      </c>
      <c r="P21" s="123"/>
      <c r="Q21" s="123"/>
      <c r="R21" s="123"/>
      <c r="S21" s="123"/>
    </row>
    <row r="22" spans="3:19" s="44" customFormat="1">
      <c r="C22" s="59" t="s">
        <v>70</v>
      </c>
      <c r="D22" s="123"/>
      <c r="E22" s="123"/>
      <c r="F22" s="123"/>
      <c r="G22" s="123"/>
      <c r="I22" s="59" t="s">
        <v>70</v>
      </c>
      <c r="J22" s="123"/>
      <c r="K22" s="123"/>
      <c r="L22" s="123"/>
      <c r="M22" s="123"/>
      <c r="O22" s="59" t="s">
        <v>73</v>
      </c>
      <c r="P22" s="123"/>
      <c r="Q22" s="123"/>
      <c r="R22" s="123"/>
      <c r="S22" s="123"/>
    </row>
    <row r="23" spans="3:19" s="44" customFormat="1">
      <c r="C23" s="118" t="s">
        <v>74</v>
      </c>
      <c r="D23" s="118"/>
      <c r="E23" s="118"/>
      <c r="F23" s="118"/>
      <c r="G23" s="118"/>
      <c r="I23" s="118" t="s">
        <v>74</v>
      </c>
      <c r="J23" s="118"/>
      <c r="K23" s="118"/>
      <c r="L23" s="118"/>
      <c r="M23" s="118"/>
      <c r="O23" s="118" t="s">
        <v>75</v>
      </c>
      <c r="P23" s="118"/>
      <c r="Q23" s="118"/>
      <c r="R23" s="118"/>
      <c r="S23" s="118"/>
    </row>
    <row r="24" spans="3:19" s="44" customFormat="1"/>
  </sheetData>
  <mergeCells count="30">
    <mergeCell ref="I21:M21"/>
    <mergeCell ref="O21:S21"/>
    <mergeCell ref="I8:J8"/>
    <mergeCell ref="A1:T1"/>
    <mergeCell ref="A2:T2"/>
    <mergeCell ref="A3:T3"/>
    <mergeCell ref="A4:T4"/>
    <mergeCell ref="B7:B9"/>
    <mergeCell ref="C7:L7"/>
    <mergeCell ref="M7:R7"/>
    <mergeCell ref="S7:U7"/>
    <mergeCell ref="C8:D8"/>
    <mergeCell ref="Q8:R8"/>
    <mergeCell ref="S8:S9"/>
    <mergeCell ref="C23:G23"/>
    <mergeCell ref="I23:M23"/>
    <mergeCell ref="O23:S23"/>
    <mergeCell ref="T8:T9"/>
    <mergeCell ref="U8:U9"/>
    <mergeCell ref="E8:F8"/>
    <mergeCell ref="G8:H8"/>
    <mergeCell ref="K8:L8"/>
    <mergeCell ref="M8:N8"/>
    <mergeCell ref="O8:P8"/>
    <mergeCell ref="C22:G22"/>
    <mergeCell ref="I22:M22"/>
    <mergeCell ref="O22:S22"/>
    <mergeCell ref="C17:G17"/>
    <mergeCell ref="O17:S17"/>
    <mergeCell ref="C21:G21"/>
  </mergeCells>
  <phoneticPr fontId="4" type="noConversion"/>
  <printOptions horizontalCentered="1"/>
  <pageMargins left="0.39370078740157483" right="0.59055118110236227" top="0.98425196850393704" bottom="0.23622047244094491" header="0.74803149606299213" footer="0.19685039370078741"/>
  <pageSetup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SEM</vt:lpstr>
      <vt:lpstr>ACUM</vt:lpstr>
      <vt:lpstr>SEM!Área_de_impresión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END USER</cp:lastModifiedBy>
  <cp:lastPrinted>2011-02-24T15:28:28Z</cp:lastPrinted>
  <dcterms:created xsi:type="dcterms:W3CDTF">2009-12-15T16:23:50Z</dcterms:created>
  <dcterms:modified xsi:type="dcterms:W3CDTF">2011-03-17T00:02:52Z</dcterms:modified>
</cp:coreProperties>
</file>