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18915" windowHeight="11760"/>
  </bookViews>
  <sheets>
    <sheet name="Hoja1" sheetId="1" r:id="rId1"/>
    <sheet name="Hoja2" sheetId="2" r:id="rId2"/>
    <sheet name="Hoja3" sheetId="3" r:id="rId3"/>
  </sheets>
  <externalReferences>
    <externalReference r:id="rId4"/>
    <externalReference r:id="rId5"/>
  </externalReferences>
  <definedNames>
    <definedName name="_xlnm.Print_Titles" localSheetId="0">Hoja1!$1:$14</definedName>
  </definedNames>
  <calcPr calcId="125725"/>
</workbook>
</file>

<file path=xl/calcChain.xml><?xml version="1.0" encoding="utf-8"?>
<calcChain xmlns="http://schemas.openxmlformats.org/spreadsheetml/2006/main">
  <c r="E88" i="1"/>
  <c r="F88"/>
  <c r="C57"/>
  <c r="C68"/>
  <c r="C67"/>
  <c r="C73"/>
  <c r="C72"/>
  <c r="D68"/>
  <c r="D72"/>
  <c r="D64"/>
  <c r="C61"/>
  <c r="C54"/>
  <c r="C46" l="1"/>
  <c r="F46" s="1"/>
  <c r="C21"/>
  <c r="F21" s="1"/>
  <c r="C29"/>
  <c r="F29" s="1"/>
  <c r="C33"/>
  <c r="F33" s="1"/>
  <c r="D43"/>
  <c r="F43" s="1"/>
  <c r="D31"/>
  <c r="F31" s="1"/>
  <c r="C37"/>
  <c r="D37"/>
  <c r="C17"/>
  <c r="F17" s="1"/>
  <c r="F18"/>
  <c r="F19"/>
  <c r="F20"/>
  <c r="F22"/>
  <c r="F23"/>
  <c r="F24"/>
  <c r="F25"/>
  <c r="F26"/>
  <c r="F27"/>
  <c r="F28"/>
  <c r="F30"/>
  <c r="F32"/>
  <c r="F34"/>
  <c r="F35"/>
  <c r="F36"/>
  <c r="F38"/>
  <c r="F39"/>
  <c r="F40"/>
  <c r="F41"/>
  <c r="F42"/>
  <c r="F44"/>
  <c r="F45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16"/>
  <c r="D88" l="1"/>
  <c r="F37"/>
  <c r="C88"/>
</calcChain>
</file>

<file path=xl/sharedStrings.xml><?xml version="1.0" encoding="utf-8"?>
<sst xmlns="http://schemas.openxmlformats.org/spreadsheetml/2006/main" count="77" uniqueCount="72">
  <si>
    <t>PARTIDA</t>
  </si>
  <si>
    <t>CONCEPTO</t>
  </si>
  <si>
    <t>IMPORTE</t>
  </si>
  <si>
    <t>SUBSIDIO ESTATAL</t>
  </si>
  <si>
    <t>SUBSIDIO FEDERAL</t>
  </si>
  <si>
    <t>INGRESOS PROPIOS</t>
  </si>
  <si>
    <t>TOTAL</t>
  </si>
  <si>
    <t>$</t>
  </si>
  <si>
    <t>TOTAL GLOBAL</t>
  </si>
  <si>
    <t>SOLICITUD DE DICTAMEN DE SUFICIENCIA PRESUPUESTAL</t>
  </si>
  <si>
    <t>NOTAS:</t>
  </si>
  <si>
    <t>La cédula deberá venir debidamente rubricada por el director general del Instituto.</t>
  </si>
  <si>
    <t>Membretar con el logo del Instituto la Cédula.</t>
  </si>
  <si>
    <t>Se considerará el total global para realizar el DSP.</t>
  </si>
  <si>
    <t>No olvidar enviar estado de cuenta para cada uno de los subsidios.</t>
  </si>
  <si>
    <t>GASTOS DE OPERACIÓN CORRESPONDIENTES AL MES DE JUNIO DEL 2012.</t>
  </si>
  <si>
    <t>CÉDULA ANEXA AL OFICIO No. S.A./ITSJRC/196/2012.</t>
  </si>
  <si>
    <t>MATERIALES, UTILES Y EQUIPOS MENORES DE OFICINA</t>
  </si>
  <si>
    <t>Materiales y Utiles de oficina</t>
  </si>
  <si>
    <t>MAT Y UTILES DE IMPRESIÓN Y REPRODUCCION</t>
  </si>
  <si>
    <t>Material y útiles de impresión y reproducción</t>
  </si>
  <si>
    <t>Material de Limpieza</t>
  </si>
  <si>
    <t>ALIMENTOS Y UTENSILIOS</t>
  </si>
  <si>
    <t>PRODUCTOS ALIMENTICIOS PARA PERSONAS</t>
  </si>
  <si>
    <t>Prod. Alim. para personas derivados de actividades extraordinarias</t>
  </si>
  <si>
    <t>MATERIALES Y ARTICULOS DE CONSTRUCCION Y DE REPARACION</t>
  </si>
  <si>
    <t>MATERIAL ELECTRICO Y ELECTRONICO</t>
  </si>
  <si>
    <t>Material electrico y electrónico</t>
  </si>
  <si>
    <t>ARTICULOS METALICOS PARA LA CONSTRUCCION</t>
  </si>
  <si>
    <t>Articulos metalicos para la construccion</t>
  </si>
  <si>
    <t>PINTURAS</t>
  </si>
  <si>
    <t>Pinturas</t>
  </si>
  <si>
    <t>COMBUSTIBLE, LUBRICANTES Y ADITIVOS</t>
  </si>
  <si>
    <t>VESTUARIO, BLANCOS, PRENDAS DE PROTECCION</t>
  </si>
  <si>
    <t>Vestuario y Uniformes</t>
  </si>
  <si>
    <t>HERRAMIENTAS, REFACCIONES Y ACCESORIOS</t>
  </si>
  <si>
    <t>Refacciones y Accesorios de equipo de computo</t>
  </si>
  <si>
    <t>OTROS MAT Y ART DE CONSTRUCCION</t>
  </si>
  <si>
    <t>Materiales y Suministros varios</t>
  </si>
  <si>
    <t>SERVICIOS GENERALES</t>
  </si>
  <si>
    <t>SERVICIOS BASICOS</t>
  </si>
  <si>
    <t>ENERGIA ELECTRICA</t>
  </si>
  <si>
    <t>Servicio de Energia Eléctrica</t>
  </si>
  <si>
    <t>Telefonia Tradicional</t>
  </si>
  <si>
    <t>Servicio Telefonico Convencional</t>
  </si>
  <si>
    <t>SERVICIOS POSTAL Y TELEGRAFICOS</t>
  </si>
  <si>
    <t>Servicio de mensajeria</t>
  </si>
  <si>
    <t>SERVICIOS DE ARRENDAMIENTO</t>
  </si>
  <si>
    <t>ARRENDAMIENTO DE EDIFICIOS Y LOCALES</t>
  </si>
  <si>
    <t>Arrendamiento de Edificios y Locales</t>
  </si>
  <si>
    <t>ARRENDAMIENTO DE EQUIPO DE FOTOCOPIADO</t>
  </si>
  <si>
    <t>Arrendamiento de equipo de fotocopiado</t>
  </si>
  <si>
    <t>SERVICIOS DE INSTALACION, REPARACION, MANTENIMIENTO Y CONSERVACION</t>
  </si>
  <si>
    <t>Conservación y mantenimiento de inmuebles</t>
  </si>
  <si>
    <t>Conservacion y mantenimiento de vehiculos adscritos a servicios administrativos</t>
  </si>
  <si>
    <t>SERVICIOS DE COMUNICACIÓN SOCIAL Y PUBLICIDAD</t>
  </si>
  <si>
    <t>Difusión por radio, Televisión y otros medios de mensajes sobre programas y actividades gubernamentales</t>
  </si>
  <si>
    <t>Otros gastos de publicacion, difusion e informacion</t>
  </si>
  <si>
    <t>Impresiones</t>
  </si>
  <si>
    <t>SERVICIOS DE TRASLADOS Y VIATICOS</t>
  </si>
  <si>
    <t>PASAJES NACIONALES A SERVIDORES PUBLICOS</t>
  </si>
  <si>
    <t>Pasajes Nacionales a Servidores Públicos</t>
  </si>
  <si>
    <t>PASAJES TERRETRES</t>
  </si>
  <si>
    <t>VIATICOS EN EL PAIS</t>
  </si>
  <si>
    <t>Viaticos Nacionales a Servidores Públicos</t>
  </si>
  <si>
    <t>Traslados locales</t>
  </si>
  <si>
    <t>SERVICIOS OFICIALES</t>
  </si>
  <si>
    <t>Atención a Visitantes</t>
  </si>
  <si>
    <t>Combustibles, Lubricantes y Aditivos para servicios administrativos</t>
  </si>
  <si>
    <t>Instituto Tecnológico Superior de Juan Rodríguez Clara</t>
  </si>
  <si>
    <t>L.C. MARINA AURORA AMEZCUA GUZMAN</t>
  </si>
  <si>
    <t>JEFE DE RECURSOS MATERIALES</t>
  </si>
</sst>
</file>

<file path=xl/styles.xml><?xml version="1.0" encoding="utf-8"?>
<styleSheet xmlns="http://schemas.openxmlformats.org/spreadsheetml/2006/main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2C0A]\ #,##0.00"/>
  </numFmts>
  <fonts count="10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rgb="FFC00000"/>
      <name val="Times New Roman"/>
      <family val="1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5">
    <xf numFmtId="0" fontId="0" fillId="0" borderId="0" xfId="0"/>
    <xf numFmtId="0" fontId="1" fillId="3" borderId="0" xfId="0" applyFont="1" applyFill="1"/>
    <xf numFmtId="164" fontId="3" fillId="0" borderId="1" xfId="0" applyNumberFormat="1" applyFont="1" applyFill="1" applyBorder="1" applyAlignment="1">
      <alignment horizontal="right"/>
    </xf>
    <xf numFmtId="0" fontId="4" fillId="0" borderId="0" xfId="0" applyFont="1"/>
    <xf numFmtId="43" fontId="4" fillId="0" borderId="0" xfId="1" applyFont="1"/>
    <xf numFmtId="0" fontId="5" fillId="0" borderId="0" xfId="0" applyFont="1" applyBorder="1" applyAlignment="1">
      <alignment horizontal="right"/>
    </xf>
    <xf numFmtId="0" fontId="6" fillId="0" borderId="0" xfId="0" applyFont="1" applyAlignment="1">
      <alignment horizontal="center"/>
    </xf>
    <xf numFmtId="0" fontId="6" fillId="2" borderId="6" xfId="0" applyFont="1" applyFill="1" applyBorder="1" applyAlignment="1">
      <alignment horizontal="center" vertical="center"/>
    </xf>
    <xf numFmtId="43" fontId="6" fillId="2" borderId="8" xfId="1" applyFont="1" applyFill="1" applyBorder="1" applyAlignment="1">
      <alignment horizontal="center"/>
    </xf>
    <xf numFmtId="43" fontId="6" fillId="2" borderId="9" xfId="1" applyFont="1" applyFill="1" applyBorder="1" applyAlignment="1">
      <alignment horizontal="center"/>
    </xf>
    <xf numFmtId="43" fontId="6" fillId="2" borderId="10" xfId="1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 vertical="center"/>
    </xf>
    <xf numFmtId="43" fontId="6" fillId="2" borderId="2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3" xfId="0" applyFont="1" applyBorder="1"/>
    <xf numFmtId="0" fontId="4" fillId="0" borderId="14" xfId="0" applyFont="1" applyBorder="1"/>
    <xf numFmtId="43" fontId="4" fillId="0" borderId="14" xfId="1" applyFont="1" applyBorder="1"/>
    <xf numFmtId="0" fontId="4" fillId="0" borderId="15" xfId="0" applyFont="1" applyBorder="1"/>
    <xf numFmtId="0" fontId="7" fillId="0" borderId="16" xfId="0" applyFont="1" applyFill="1" applyBorder="1" applyAlignment="1">
      <alignment horizontal="center"/>
    </xf>
    <xf numFmtId="0" fontId="7" fillId="0" borderId="3" xfId="0" applyFont="1" applyFill="1" applyBorder="1"/>
    <xf numFmtId="43" fontId="4" fillId="0" borderId="1" xfId="1" applyFont="1" applyBorder="1"/>
    <xf numFmtId="43" fontId="4" fillId="0" borderId="17" xfId="0" applyNumberFormat="1" applyFont="1" applyBorder="1"/>
    <xf numFmtId="0" fontId="7" fillId="0" borderId="16" xfId="0" applyFont="1" applyFill="1" applyBorder="1"/>
    <xf numFmtId="0" fontId="3" fillId="0" borderId="3" xfId="0" applyFont="1" applyFill="1" applyBorder="1"/>
    <xf numFmtId="4" fontId="3" fillId="5" borderId="1" xfId="0" applyNumberFormat="1" applyFont="1" applyFill="1" applyBorder="1"/>
    <xf numFmtId="4" fontId="3" fillId="0" borderId="1" xfId="0" applyNumberFormat="1" applyFont="1" applyFill="1" applyBorder="1"/>
    <xf numFmtId="0" fontId="4" fillId="0" borderId="16" xfId="0" applyFont="1" applyBorder="1"/>
    <xf numFmtId="0" fontId="4" fillId="0" borderId="1" xfId="0" applyFont="1" applyBorder="1"/>
    <xf numFmtId="0" fontId="7" fillId="0" borderId="16" xfId="0" applyFont="1" applyFill="1" applyBorder="1" applyAlignment="1">
      <alignment horizontal="left"/>
    </xf>
    <xf numFmtId="43" fontId="3" fillId="0" borderId="1" xfId="1" applyFont="1" applyBorder="1"/>
    <xf numFmtId="0" fontId="8" fillId="0" borderId="3" xfId="0" applyFont="1" applyFill="1" applyBorder="1" applyAlignment="1"/>
    <xf numFmtId="0" fontId="9" fillId="0" borderId="3" xfId="0" applyFont="1" applyFill="1" applyBorder="1" applyAlignment="1"/>
    <xf numFmtId="0" fontId="4" fillId="0" borderId="3" xfId="0" applyFont="1" applyBorder="1"/>
    <xf numFmtId="0" fontId="8" fillId="0" borderId="18" xfId="0" applyFont="1" applyFill="1" applyBorder="1" applyAlignment="1">
      <alignment horizontal="center"/>
    </xf>
    <xf numFmtId="0" fontId="8" fillId="0" borderId="16" xfId="0" applyFont="1" applyFill="1" applyBorder="1"/>
    <xf numFmtId="0" fontId="7" fillId="0" borderId="16" xfId="0" applyFont="1" applyFill="1" applyBorder="1" applyAlignment="1">
      <alignment horizontal="right"/>
    </xf>
    <xf numFmtId="43" fontId="3" fillId="0" borderId="4" xfId="1" applyFont="1" applyBorder="1"/>
    <xf numFmtId="0" fontId="8" fillId="0" borderId="16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left" vertical="justify"/>
    </xf>
    <xf numFmtId="0" fontId="8" fillId="0" borderId="4" xfId="0" applyFont="1" applyFill="1" applyBorder="1" applyAlignment="1">
      <alignment horizontal="left" vertical="justify"/>
    </xf>
    <xf numFmtId="0" fontId="8" fillId="0" borderId="16" xfId="0" applyFont="1" applyFill="1" applyBorder="1" applyAlignment="1">
      <alignment horizontal="right"/>
    </xf>
    <xf numFmtId="0" fontId="7" fillId="0" borderId="19" xfId="0" applyFont="1" applyFill="1" applyBorder="1" applyAlignment="1">
      <alignment horizontal="right"/>
    </xf>
    <xf numFmtId="0" fontId="9" fillId="0" borderId="12" xfId="0" applyFont="1" applyFill="1" applyBorder="1" applyAlignment="1"/>
    <xf numFmtId="43" fontId="4" fillId="0" borderId="5" xfId="1" applyFont="1" applyBorder="1"/>
    <xf numFmtId="0" fontId="4" fillId="0" borderId="19" xfId="0" applyFont="1" applyBorder="1"/>
    <xf numFmtId="0" fontId="4" fillId="0" borderId="5" xfId="0" applyFont="1" applyBorder="1"/>
    <xf numFmtId="0" fontId="4" fillId="0" borderId="20" xfId="0" applyFont="1" applyBorder="1"/>
    <xf numFmtId="0" fontId="6" fillId="2" borderId="8" xfId="0" applyFont="1" applyFill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44" fontId="4" fillId="0" borderId="21" xfId="2" applyFont="1" applyBorder="1"/>
    <xf numFmtId="44" fontId="4" fillId="0" borderId="22" xfId="2" applyFont="1" applyBorder="1"/>
    <xf numFmtId="44" fontId="4" fillId="4" borderId="2" xfId="2" applyFont="1" applyFill="1" applyBorder="1"/>
    <xf numFmtId="0" fontId="4" fillId="0" borderId="11" xfId="0" applyFont="1" applyBorder="1"/>
    <xf numFmtId="43" fontId="4" fillId="0" borderId="0" xfId="1" applyFont="1" applyAlignment="1">
      <alignment horizontal="center"/>
    </xf>
    <xf numFmtId="0" fontId="4" fillId="0" borderId="0" xfId="0" applyFont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914399</xdr:colOff>
      <xdr:row>4</xdr:row>
      <xdr:rowOff>142875</xdr:rowOff>
    </xdr:to>
    <xdr:grpSp>
      <xdr:nvGrpSpPr>
        <xdr:cNvPr id="2" name="1 Grupo"/>
        <xdr:cNvGrpSpPr/>
      </xdr:nvGrpSpPr>
      <xdr:grpSpPr>
        <a:xfrm>
          <a:off x="0" y="0"/>
          <a:ext cx="8172449" cy="752475"/>
          <a:chOff x="0" y="0"/>
          <a:chExt cx="6305550" cy="933450"/>
        </a:xfrm>
      </xdr:grpSpPr>
      <xdr:pic>
        <xdr:nvPicPr>
          <xdr:cNvPr id="3" name="2 Imagen" descr="C:\Users\MOISES\Documents\Moises J. A\Documents\ITSJRC\Manual de Identidad Veracruz 2010-2016\cap_7_secretarias_dependencias\7.1_marcas_secretarias\full_color\jpg\sev_entorno.jpg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3695700" cy="9230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4" name="3 Imagen"/>
          <xdr:cNvPicPr/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829050" y="161925"/>
            <a:ext cx="781052" cy="7334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4 Imagen" descr="C:\Users\MOISES\Documents\Moises J. A\Documents\ITSJRC\Formatos DET\Formatos\Logo DET.jpg"/>
          <xdr:cNvPicPr/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848225" y="133350"/>
            <a:ext cx="419100" cy="7524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5 Imagen" descr="C:\Documents and Settings\END USER\Mis documentos\Documentos\RECURSOS MATERIALES 2011\PROMOCION 2011\LOGOTEC.jpg"/>
          <xdr:cNvPicPr/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5657850" y="123825"/>
            <a:ext cx="647700" cy="809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ordinacion%20IIA/Documents/DEPARTAMENTO/RECURSOS%20MATERIALES%202012/REPORTES%202012/REPORTE%20DE%20ADQUISICIONES/Reporte%20de%20Adquisiciones%20Junio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ONCENT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SEMANAL ADQ.IV"/>
    </sheetNames>
    <sheetDataSet>
      <sheetData sheetId="0">
        <row r="47">
          <cell r="E47">
            <v>300</v>
          </cell>
        </row>
        <row r="48">
          <cell r="E48">
            <v>200</v>
          </cell>
        </row>
        <row r="49">
          <cell r="E49">
            <v>399</v>
          </cell>
        </row>
        <row r="50">
          <cell r="E50">
            <v>3398.01</v>
          </cell>
        </row>
        <row r="51">
          <cell r="E51">
            <v>434.25</v>
          </cell>
        </row>
        <row r="53">
          <cell r="E53">
            <v>1923.5</v>
          </cell>
        </row>
        <row r="54">
          <cell r="E54">
            <v>2000</v>
          </cell>
        </row>
        <row r="55">
          <cell r="E55">
            <v>200</v>
          </cell>
        </row>
        <row r="56">
          <cell r="E56">
            <v>6769.85</v>
          </cell>
        </row>
        <row r="57">
          <cell r="E57">
            <v>5387.37</v>
          </cell>
        </row>
        <row r="58">
          <cell r="E58">
            <v>550</v>
          </cell>
        </row>
        <row r="59">
          <cell r="E59">
            <v>522</v>
          </cell>
        </row>
        <row r="60">
          <cell r="E60">
            <v>1468</v>
          </cell>
        </row>
        <row r="61">
          <cell r="E61">
            <v>600</v>
          </cell>
        </row>
        <row r="62">
          <cell r="E62">
            <v>5660</v>
          </cell>
        </row>
        <row r="63">
          <cell r="E63">
            <v>750</v>
          </cell>
        </row>
        <row r="64">
          <cell r="E64">
            <v>134.19999999999999</v>
          </cell>
        </row>
        <row r="65">
          <cell r="E65">
            <v>1188</v>
          </cell>
        </row>
        <row r="66">
          <cell r="E66">
            <v>205</v>
          </cell>
        </row>
        <row r="67">
          <cell r="E67">
            <v>200</v>
          </cell>
        </row>
        <row r="68">
          <cell r="E68">
            <v>4172.9399999999996</v>
          </cell>
        </row>
        <row r="70">
          <cell r="E70">
            <v>1624</v>
          </cell>
        </row>
        <row r="71">
          <cell r="E71">
            <v>1608.02</v>
          </cell>
        </row>
        <row r="72">
          <cell r="E72">
            <v>6035.45</v>
          </cell>
        </row>
        <row r="73">
          <cell r="E73">
            <v>642.24</v>
          </cell>
        </row>
        <row r="74">
          <cell r="E74">
            <v>7000</v>
          </cell>
        </row>
        <row r="75">
          <cell r="E75">
            <v>8000</v>
          </cell>
        </row>
        <row r="76">
          <cell r="E76">
            <v>1000</v>
          </cell>
        </row>
        <row r="77">
          <cell r="E77">
            <v>1250</v>
          </cell>
        </row>
        <row r="78">
          <cell r="E78">
            <v>2000</v>
          </cell>
        </row>
        <row r="79">
          <cell r="E79">
            <v>2150</v>
          </cell>
        </row>
        <row r="80">
          <cell r="E80">
            <v>6000</v>
          </cell>
        </row>
        <row r="81">
          <cell r="E81">
            <v>2600</v>
          </cell>
        </row>
        <row r="82">
          <cell r="E82">
            <v>310.51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NERO"/>
      <sheetName val="FEB"/>
      <sheetName val="MARZO"/>
      <sheetName val="abril"/>
      <sheetName val="MAYO"/>
      <sheetName val="JUNI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63">
          <cell r="D63">
            <v>7593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F96"/>
  <sheetViews>
    <sheetView tabSelected="1" workbookViewId="0">
      <selection activeCell="E89" sqref="E89"/>
    </sheetView>
  </sheetViews>
  <sheetFormatPr baseColWidth="10" defaultRowHeight="12"/>
  <cols>
    <col min="1" max="1" width="12.7109375" style="3" customWidth="1"/>
    <col min="2" max="2" width="56.140625" style="3" customWidth="1"/>
    <col min="3" max="3" width="14.28515625" style="4" customWidth="1"/>
    <col min="4" max="4" width="13" style="4" customWidth="1"/>
    <col min="5" max="5" width="12.7109375" style="4" customWidth="1"/>
    <col min="6" max="6" width="15.140625" style="3" customWidth="1"/>
    <col min="7" max="16384" width="11.42578125" style="3"/>
  </cols>
  <sheetData>
    <row r="6" spans="1:6">
      <c r="F6" s="5" t="s">
        <v>69</v>
      </c>
    </row>
    <row r="9" spans="1:6">
      <c r="A9" s="6" t="s">
        <v>9</v>
      </c>
      <c r="B9" s="6"/>
      <c r="C9" s="6"/>
      <c r="D9" s="6"/>
      <c r="E9" s="6"/>
      <c r="F9" s="6"/>
    </row>
    <row r="10" spans="1:6">
      <c r="A10" s="6" t="s">
        <v>15</v>
      </c>
      <c r="B10" s="6"/>
      <c r="C10" s="6"/>
      <c r="D10" s="6"/>
      <c r="E10" s="6"/>
      <c r="F10" s="6"/>
    </row>
    <row r="11" spans="1:6">
      <c r="A11" s="6" t="s">
        <v>16</v>
      </c>
      <c r="B11" s="6"/>
      <c r="C11" s="6"/>
      <c r="D11" s="6"/>
      <c r="E11" s="6"/>
      <c r="F11" s="6"/>
    </row>
    <row r="12" spans="1:6" ht="12.75" thickBot="1"/>
    <row r="13" spans="1:6" ht="12.75" thickBot="1">
      <c r="A13" s="7" t="s">
        <v>0</v>
      </c>
      <c r="B13" s="7" t="s">
        <v>1</v>
      </c>
      <c r="C13" s="8" t="s">
        <v>2</v>
      </c>
      <c r="D13" s="9"/>
      <c r="E13" s="10"/>
      <c r="F13" s="7" t="s">
        <v>6</v>
      </c>
    </row>
    <row r="14" spans="1:6" s="13" customFormat="1" ht="24.75" thickBot="1">
      <c r="A14" s="11"/>
      <c r="B14" s="11"/>
      <c r="C14" s="12" t="s">
        <v>3</v>
      </c>
      <c r="D14" s="12" t="s">
        <v>4</v>
      </c>
      <c r="E14" s="12" t="s">
        <v>5</v>
      </c>
      <c r="F14" s="11"/>
    </row>
    <row r="15" spans="1:6">
      <c r="A15" s="14"/>
      <c r="B15" s="15"/>
      <c r="C15" s="16" t="s">
        <v>7</v>
      </c>
      <c r="D15" s="16" t="s">
        <v>7</v>
      </c>
      <c r="E15" s="16" t="s">
        <v>7</v>
      </c>
      <c r="F15" s="17" t="s">
        <v>7</v>
      </c>
    </row>
    <row r="16" spans="1:6">
      <c r="A16" s="18">
        <v>21100000</v>
      </c>
      <c r="B16" s="19" t="s">
        <v>17</v>
      </c>
      <c r="C16" s="20"/>
      <c r="D16" s="20"/>
      <c r="E16" s="20"/>
      <c r="F16" s="21">
        <f>SUM(C16:E16)</f>
        <v>0</v>
      </c>
    </row>
    <row r="17" spans="1:6">
      <c r="A17" s="22">
        <v>21100001</v>
      </c>
      <c r="B17" s="23" t="s">
        <v>18</v>
      </c>
      <c r="C17" s="24">
        <f>'[1]REPORTE SEMANAL ADQ.IV'!$E$51+'[1]REPORTE SEMANAL ADQ.IV'!$E$65</f>
        <v>1622.25</v>
      </c>
      <c r="D17" s="24">
        <v>2750.81</v>
      </c>
      <c r="E17" s="20">
        <v>0</v>
      </c>
      <c r="F17" s="21">
        <f t="shared" ref="F17:F58" si="0">SUM(C17:E17)</f>
        <v>4373.0599999999995</v>
      </c>
    </row>
    <row r="18" spans="1:6">
      <c r="A18" s="18">
        <v>21200000</v>
      </c>
      <c r="B18" s="19" t="s">
        <v>19</v>
      </c>
      <c r="C18" s="20"/>
      <c r="D18" s="20"/>
      <c r="E18" s="20"/>
      <c r="F18" s="21">
        <f t="shared" si="0"/>
        <v>0</v>
      </c>
    </row>
    <row r="19" spans="1:6">
      <c r="A19" s="22">
        <v>21200001</v>
      </c>
      <c r="B19" s="23" t="s">
        <v>20</v>
      </c>
      <c r="C19" s="20">
        <v>0</v>
      </c>
      <c r="D19" s="25">
        <v>3381.98</v>
      </c>
      <c r="E19" s="20">
        <v>0</v>
      </c>
      <c r="F19" s="21">
        <f t="shared" si="0"/>
        <v>3381.98</v>
      </c>
    </row>
    <row r="20" spans="1:6">
      <c r="A20" s="22"/>
      <c r="B20" s="23"/>
      <c r="C20" s="20"/>
      <c r="D20" s="20"/>
      <c r="E20" s="20"/>
      <c r="F20" s="21">
        <f t="shared" si="0"/>
        <v>0</v>
      </c>
    </row>
    <row r="21" spans="1:6">
      <c r="A21" s="22">
        <v>21600001</v>
      </c>
      <c r="B21" s="23" t="s">
        <v>21</v>
      </c>
      <c r="C21" s="20">
        <f>+'[1]REPORTE SEMANAL ADQ.IV'!$E$64</f>
        <v>134.19999999999999</v>
      </c>
      <c r="D21" s="20">
        <v>0</v>
      </c>
      <c r="E21" s="20">
        <v>0</v>
      </c>
      <c r="F21" s="21">
        <f t="shared" si="0"/>
        <v>134.19999999999999</v>
      </c>
    </row>
    <row r="22" spans="1:6">
      <c r="A22" s="26"/>
      <c r="B22" s="27"/>
      <c r="C22" s="20"/>
      <c r="D22" s="20"/>
      <c r="E22" s="20"/>
      <c r="F22" s="21">
        <f t="shared" si="0"/>
        <v>0</v>
      </c>
    </row>
    <row r="23" spans="1:6">
      <c r="A23" s="28">
        <v>22000000</v>
      </c>
      <c r="B23" s="19" t="s">
        <v>22</v>
      </c>
      <c r="C23" s="20"/>
      <c r="D23" s="20"/>
      <c r="E23" s="20"/>
      <c r="F23" s="21">
        <f t="shared" si="0"/>
        <v>0</v>
      </c>
    </row>
    <row r="24" spans="1:6">
      <c r="A24" s="18">
        <v>22100000</v>
      </c>
      <c r="B24" s="19" t="s">
        <v>23</v>
      </c>
      <c r="C24" s="20"/>
      <c r="D24" s="20"/>
      <c r="E24" s="20"/>
      <c r="F24" s="21">
        <f t="shared" si="0"/>
        <v>0</v>
      </c>
    </row>
    <row r="25" spans="1:6">
      <c r="A25" s="22">
        <v>22100004</v>
      </c>
      <c r="B25" s="23" t="s">
        <v>24</v>
      </c>
      <c r="C25" s="20">
        <v>1620</v>
      </c>
      <c r="D25" s="20">
        <v>0</v>
      </c>
      <c r="E25" s="20">
        <v>0</v>
      </c>
      <c r="F25" s="21">
        <f t="shared" si="0"/>
        <v>1620</v>
      </c>
    </row>
    <row r="26" spans="1:6">
      <c r="A26" s="26"/>
      <c r="B26" s="27"/>
      <c r="C26" s="20"/>
      <c r="D26" s="20"/>
      <c r="E26" s="20"/>
      <c r="F26" s="21">
        <f t="shared" si="0"/>
        <v>0</v>
      </c>
    </row>
    <row r="27" spans="1:6">
      <c r="A27" s="28">
        <v>24000000</v>
      </c>
      <c r="B27" s="19" t="s">
        <v>25</v>
      </c>
      <c r="C27" s="29"/>
      <c r="D27" s="20"/>
      <c r="E27" s="20"/>
      <c r="F27" s="21">
        <f t="shared" si="0"/>
        <v>0</v>
      </c>
    </row>
    <row r="28" spans="1:6">
      <c r="A28" s="18">
        <v>24600000</v>
      </c>
      <c r="B28" s="30" t="s">
        <v>26</v>
      </c>
      <c r="C28" s="29"/>
      <c r="D28" s="20"/>
      <c r="E28" s="20"/>
      <c r="F28" s="21">
        <f t="shared" si="0"/>
        <v>0</v>
      </c>
    </row>
    <row r="29" spans="1:6">
      <c r="A29" s="22">
        <v>24600001</v>
      </c>
      <c r="B29" s="31" t="s">
        <v>27</v>
      </c>
      <c r="C29" s="29">
        <f>+'[1]REPORTE SEMANAL ADQ.IV'!$E$54+'[1]REPORTE SEMANAL ADQ.IV'!$E$68</f>
        <v>6172.94</v>
      </c>
      <c r="D29" s="20">
        <v>0</v>
      </c>
      <c r="E29" s="20">
        <v>0</v>
      </c>
      <c r="F29" s="21">
        <f t="shared" si="0"/>
        <v>6172.94</v>
      </c>
    </row>
    <row r="30" spans="1:6">
      <c r="A30" s="18">
        <v>24700000</v>
      </c>
      <c r="B30" s="30" t="s">
        <v>28</v>
      </c>
      <c r="C30" s="29"/>
      <c r="D30" s="20"/>
      <c r="E30" s="20"/>
      <c r="F30" s="21">
        <f t="shared" si="0"/>
        <v>0</v>
      </c>
    </row>
    <row r="31" spans="1:6">
      <c r="A31" s="22">
        <v>24700001</v>
      </c>
      <c r="B31" s="31" t="s">
        <v>29</v>
      </c>
      <c r="C31" s="29">
        <v>0</v>
      </c>
      <c r="D31" s="20">
        <f>+'[1]REPORTE SEMANAL ADQ.IV'!$E$49</f>
        <v>399</v>
      </c>
      <c r="E31" s="20">
        <v>0</v>
      </c>
      <c r="F31" s="21">
        <f t="shared" si="0"/>
        <v>399</v>
      </c>
    </row>
    <row r="32" spans="1:6">
      <c r="A32" s="18">
        <v>24900000</v>
      </c>
      <c r="B32" s="30" t="s">
        <v>30</v>
      </c>
      <c r="C32" s="29"/>
      <c r="D32" s="20"/>
      <c r="E32" s="20"/>
      <c r="F32" s="21">
        <f t="shared" si="0"/>
        <v>0</v>
      </c>
    </row>
    <row r="33" spans="1:6">
      <c r="A33" s="22">
        <v>24900001</v>
      </c>
      <c r="B33" s="31" t="s">
        <v>31</v>
      </c>
      <c r="C33" s="29">
        <f>+'[1]REPORTE SEMANAL ADQ.IV'!$E$53</f>
        <v>1923.5</v>
      </c>
      <c r="D33" s="20">
        <v>0</v>
      </c>
      <c r="E33" s="20">
        <v>0</v>
      </c>
      <c r="F33" s="21">
        <f t="shared" si="0"/>
        <v>1923.5</v>
      </c>
    </row>
    <row r="34" spans="1:6">
      <c r="A34" s="26"/>
      <c r="B34" s="32"/>
      <c r="C34" s="20"/>
      <c r="D34" s="20"/>
      <c r="E34" s="20"/>
      <c r="F34" s="21">
        <f t="shared" si="0"/>
        <v>0</v>
      </c>
    </row>
    <row r="35" spans="1:6">
      <c r="A35" s="28">
        <v>26000000</v>
      </c>
      <c r="B35" s="19" t="s">
        <v>32</v>
      </c>
      <c r="C35" s="20"/>
      <c r="D35" s="20"/>
      <c r="E35" s="20"/>
      <c r="F35" s="21">
        <f t="shared" si="0"/>
        <v>0</v>
      </c>
    </row>
    <row r="36" spans="1:6">
      <c r="A36" s="18">
        <v>26100000</v>
      </c>
      <c r="B36" s="19" t="s">
        <v>32</v>
      </c>
      <c r="C36" s="20"/>
      <c r="D36" s="20"/>
      <c r="E36" s="20"/>
      <c r="F36" s="21">
        <f t="shared" si="0"/>
        <v>0</v>
      </c>
    </row>
    <row r="37" spans="1:6">
      <c r="A37" s="22">
        <v>26100003</v>
      </c>
      <c r="B37" s="23" t="s">
        <v>68</v>
      </c>
      <c r="C37" s="20">
        <f>+'[1]REPORTE SEMANAL ADQ.IV'!$E$56+'[1]REPORTE SEMANAL ADQ.IV'!$E$57+'[1]REPORTE SEMANAL ADQ.IV'!$E$58+'[1]REPORTE SEMANAL ADQ.IV'!$E$61+'[1]REPORTE SEMANAL ADQ.IV'!$E$63+'[1]REPORTE SEMANAL ADQ.IV'!$E$66+'[1]REPORTE SEMANAL ADQ.IV'!$E$67</f>
        <v>14462.220000000001</v>
      </c>
      <c r="D37" s="20">
        <f>+'[1]REPORTE SEMANAL ADQ.IV'!$E$47+'[1]REPORTE SEMANAL ADQ.IV'!$E$48+'[1]REPORTE SEMANAL ADQ.IV'!$E$55</f>
        <v>700</v>
      </c>
      <c r="E37" s="20">
        <v>0</v>
      </c>
      <c r="F37" s="21">
        <f t="shared" si="0"/>
        <v>15162.220000000001</v>
      </c>
    </row>
    <row r="38" spans="1:6">
      <c r="A38" s="22"/>
      <c r="B38" s="23"/>
      <c r="C38" s="20"/>
      <c r="D38" s="20"/>
      <c r="E38" s="20"/>
      <c r="F38" s="21">
        <f t="shared" si="0"/>
        <v>0</v>
      </c>
    </row>
    <row r="39" spans="1:6">
      <c r="A39" s="33">
        <v>27000000</v>
      </c>
      <c r="B39" s="30" t="s">
        <v>33</v>
      </c>
      <c r="C39" s="20"/>
      <c r="D39" s="20"/>
      <c r="E39" s="20"/>
      <c r="F39" s="21">
        <f t="shared" si="0"/>
        <v>0</v>
      </c>
    </row>
    <row r="40" spans="1:6">
      <c r="A40" s="34">
        <v>27100001</v>
      </c>
      <c r="B40" s="31" t="s">
        <v>34</v>
      </c>
      <c r="C40" s="20">
        <v>0</v>
      </c>
      <c r="D40" s="20">
        <v>13258.33</v>
      </c>
      <c r="E40" s="20">
        <v>0</v>
      </c>
      <c r="F40" s="21">
        <f t="shared" si="0"/>
        <v>13258.33</v>
      </c>
    </row>
    <row r="41" spans="1:6">
      <c r="A41" s="22"/>
      <c r="B41" s="23"/>
      <c r="C41" s="20"/>
      <c r="D41" s="20"/>
      <c r="E41" s="20"/>
      <c r="F41" s="21">
        <f t="shared" si="0"/>
        <v>0</v>
      </c>
    </row>
    <row r="42" spans="1:6">
      <c r="A42" s="33">
        <v>29000000</v>
      </c>
      <c r="B42" s="30" t="s">
        <v>35</v>
      </c>
      <c r="C42" s="20"/>
      <c r="D42" s="20"/>
      <c r="E42" s="20"/>
      <c r="F42" s="21">
        <f t="shared" si="0"/>
        <v>0</v>
      </c>
    </row>
    <row r="43" spans="1:6">
      <c r="A43" s="22">
        <v>29400001</v>
      </c>
      <c r="B43" s="23" t="s">
        <v>36</v>
      </c>
      <c r="C43" s="20">
        <v>0</v>
      </c>
      <c r="D43" s="20">
        <f>+'[1]REPORTE SEMANAL ADQ.IV'!$E$50</f>
        <v>3398.01</v>
      </c>
      <c r="E43" s="20">
        <v>0</v>
      </c>
      <c r="F43" s="21">
        <f t="shared" si="0"/>
        <v>3398.01</v>
      </c>
    </row>
    <row r="44" spans="1:6">
      <c r="A44" s="22"/>
      <c r="B44" s="23"/>
      <c r="C44" s="20"/>
      <c r="D44" s="20"/>
      <c r="E44" s="20"/>
      <c r="F44" s="21">
        <f t="shared" si="0"/>
        <v>0</v>
      </c>
    </row>
    <row r="45" spans="1:6">
      <c r="A45" s="33">
        <v>29000000</v>
      </c>
      <c r="B45" s="30" t="s">
        <v>37</v>
      </c>
      <c r="C45" s="20"/>
      <c r="D45" s="20"/>
      <c r="E45" s="20"/>
      <c r="F45" s="21">
        <f t="shared" si="0"/>
        <v>0</v>
      </c>
    </row>
    <row r="46" spans="1:6">
      <c r="A46" s="34">
        <v>29900001</v>
      </c>
      <c r="B46" s="31" t="s">
        <v>38</v>
      </c>
      <c r="C46" s="20">
        <f>+'[1]REPORTE SEMANAL ADQ.IV'!$E$59+'[1]REPORTE SEMANAL ADQ.IV'!$E$60+'[1]REPORTE SEMANAL ADQ.IV'!$E$62</f>
        <v>7650</v>
      </c>
      <c r="D46" s="20">
        <v>0</v>
      </c>
      <c r="E46" s="20">
        <v>0</v>
      </c>
      <c r="F46" s="21">
        <f t="shared" si="0"/>
        <v>7650</v>
      </c>
    </row>
    <row r="47" spans="1:6">
      <c r="A47" s="26"/>
      <c r="B47" s="27"/>
      <c r="C47" s="20"/>
      <c r="D47" s="20"/>
      <c r="E47" s="20"/>
      <c r="F47" s="21">
        <f t="shared" si="0"/>
        <v>0</v>
      </c>
    </row>
    <row r="48" spans="1:6">
      <c r="A48" s="28">
        <v>30000000</v>
      </c>
      <c r="B48" s="30" t="s">
        <v>39</v>
      </c>
      <c r="C48" s="29"/>
      <c r="D48" s="20"/>
      <c r="E48" s="20"/>
      <c r="F48" s="21">
        <f t="shared" si="0"/>
        <v>0</v>
      </c>
    </row>
    <row r="49" spans="1:6">
      <c r="A49" s="28">
        <v>31000000</v>
      </c>
      <c r="B49" s="30" t="s">
        <v>40</v>
      </c>
      <c r="C49" s="29"/>
      <c r="D49" s="20"/>
      <c r="E49" s="20"/>
      <c r="F49" s="21">
        <f t="shared" si="0"/>
        <v>0</v>
      </c>
    </row>
    <row r="50" spans="1:6">
      <c r="A50" s="18">
        <v>31100000</v>
      </c>
      <c r="B50" s="30" t="s">
        <v>41</v>
      </c>
      <c r="C50" s="29"/>
      <c r="D50" s="20"/>
      <c r="E50" s="20"/>
      <c r="F50" s="21">
        <f t="shared" si="0"/>
        <v>0</v>
      </c>
    </row>
    <row r="51" spans="1:6">
      <c r="A51" s="35">
        <v>31100001</v>
      </c>
      <c r="B51" s="31" t="s">
        <v>42</v>
      </c>
      <c r="C51" s="2">
        <v>18272.37</v>
      </c>
      <c r="D51" s="20">
        <v>0</v>
      </c>
      <c r="E51" s="20">
        <v>0</v>
      </c>
      <c r="F51" s="21">
        <f t="shared" si="0"/>
        <v>18272.37</v>
      </c>
    </row>
    <row r="52" spans="1:6">
      <c r="A52" s="35"/>
      <c r="B52" s="31"/>
      <c r="C52" s="29"/>
      <c r="D52" s="20"/>
      <c r="E52" s="20"/>
      <c r="F52" s="21">
        <f t="shared" si="0"/>
        <v>0</v>
      </c>
    </row>
    <row r="53" spans="1:6">
      <c r="A53" s="18">
        <v>31400000</v>
      </c>
      <c r="B53" s="30" t="s">
        <v>43</v>
      </c>
      <c r="C53" s="29"/>
      <c r="D53" s="20"/>
      <c r="E53" s="20"/>
      <c r="F53" s="21">
        <f t="shared" si="0"/>
        <v>0</v>
      </c>
    </row>
    <row r="54" spans="1:6">
      <c r="A54" s="35">
        <v>31400001</v>
      </c>
      <c r="B54" s="31" t="s">
        <v>44</v>
      </c>
      <c r="C54" s="29">
        <f>+[2]JUNIO!$D$63</f>
        <v>7593</v>
      </c>
      <c r="D54" s="20">
        <v>0</v>
      </c>
      <c r="E54" s="20">
        <v>0</v>
      </c>
      <c r="F54" s="21">
        <f t="shared" si="0"/>
        <v>7593</v>
      </c>
    </row>
    <row r="55" spans="1:6">
      <c r="A55" s="26"/>
      <c r="B55" s="32"/>
      <c r="C55" s="20"/>
      <c r="D55" s="20"/>
      <c r="E55" s="20"/>
      <c r="F55" s="21">
        <f t="shared" si="0"/>
        <v>0</v>
      </c>
    </row>
    <row r="56" spans="1:6">
      <c r="A56" s="18">
        <v>31800001</v>
      </c>
      <c r="B56" s="30" t="s">
        <v>45</v>
      </c>
      <c r="C56" s="29"/>
      <c r="D56" s="20"/>
      <c r="E56" s="20"/>
      <c r="F56" s="21">
        <f t="shared" si="0"/>
        <v>0</v>
      </c>
    </row>
    <row r="57" spans="1:6">
      <c r="A57" s="35">
        <v>31800003</v>
      </c>
      <c r="B57" s="31" t="s">
        <v>46</v>
      </c>
      <c r="C57" s="29">
        <f>+'[1]REPORTE SEMANAL ADQ.IV'!$E$82</f>
        <v>310.51</v>
      </c>
      <c r="D57" s="20">
        <v>0</v>
      </c>
      <c r="E57" s="20">
        <v>0</v>
      </c>
      <c r="F57" s="21">
        <f t="shared" si="0"/>
        <v>310.51</v>
      </c>
    </row>
    <row r="58" spans="1:6">
      <c r="A58" s="35"/>
      <c r="B58" s="31"/>
      <c r="C58" s="29"/>
      <c r="D58" s="20"/>
      <c r="E58" s="20"/>
      <c r="F58" s="21">
        <f t="shared" si="0"/>
        <v>0</v>
      </c>
    </row>
    <row r="59" spans="1:6">
      <c r="A59" s="28">
        <v>32000000</v>
      </c>
      <c r="B59" s="30" t="s">
        <v>47</v>
      </c>
      <c r="C59" s="29"/>
      <c r="D59" s="20"/>
      <c r="E59" s="20"/>
      <c r="F59" s="21">
        <f t="shared" ref="F59:F86" si="1">SUM(C59:E59)</f>
        <v>0</v>
      </c>
    </row>
    <row r="60" spans="1:6">
      <c r="A60" s="18">
        <v>32200000</v>
      </c>
      <c r="B60" s="30" t="s">
        <v>48</v>
      </c>
      <c r="C60" s="29"/>
      <c r="D60" s="20"/>
      <c r="E60" s="20"/>
      <c r="F60" s="21">
        <f t="shared" si="1"/>
        <v>0</v>
      </c>
    </row>
    <row r="61" spans="1:6">
      <c r="A61" s="35">
        <v>32200001</v>
      </c>
      <c r="B61" s="31" t="s">
        <v>49</v>
      </c>
      <c r="C61" s="29">
        <f>+'[1]REPORTE SEMANAL ADQ.IV'!$E$74+'[1]REPORTE SEMANAL ADQ.IV'!$E$75+'[1]REPORTE SEMANAL ADQ.IV'!$E$80:$E$80</f>
        <v>21000</v>
      </c>
      <c r="D61" s="20">
        <v>0</v>
      </c>
      <c r="E61" s="20">
        <v>0</v>
      </c>
      <c r="F61" s="21">
        <f t="shared" si="1"/>
        <v>21000</v>
      </c>
    </row>
    <row r="62" spans="1:6">
      <c r="A62" s="18"/>
      <c r="B62" s="30"/>
      <c r="C62" s="29"/>
      <c r="D62" s="20"/>
      <c r="E62" s="20"/>
      <c r="F62" s="21">
        <f t="shared" si="1"/>
        <v>0</v>
      </c>
    </row>
    <row r="63" spans="1:6">
      <c r="A63" s="18">
        <v>32300000</v>
      </c>
      <c r="B63" s="30" t="s">
        <v>50</v>
      </c>
      <c r="C63" s="29"/>
      <c r="D63" s="20"/>
      <c r="E63" s="20"/>
      <c r="F63" s="21">
        <f t="shared" si="1"/>
        <v>0</v>
      </c>
    </row>
    <row r="64" spans="1:6">
      <c r="A64" s="35">
        <v>32300002</v>
      </c>
      <c r="B64" s="31" t="s">
        <v>51</v>
      </c>
      <c r="C64" s="29">
        <v>0</v>
      </c>
      <c r="D64" s="20">
        <f>+'[1]REPORTE SEMANAL ADQ.IV'!$E$72</f>
        <v>6035.45</v>
      </c>
      <c r="E64" s="20">
        <v>0</v>
      </c>
      <c r="F64" s="21">
        <f t="shared" si="1"/>
        <v>6035.45</v>
      </c>
    </row>
    <row r="65" spans="1:6">
      <c r="A65" s="35"/>
      <c r="B65" s="31"/>
      <c r="C65" s="29"/>
      <c r="D65" s="20"/>
      <c r="E65" s="20"/>
      <c r="F65" s="21">
        <f t="shared" si="1"/>
        <v>0</v>
      </c>
    </row>
    <row r="66" spans="1:6">
      <c r="A66" s="28">
        <v>35000000</v>
      </c>
      <c r="B66" s="30" t="s">
        <v>52</v>
      </c>
      <c r="C66" s="36"/>
      <c r="D66" s="20"/>
      <c r="E66" s="20"/>
      <c r="F66" s="21">
        <f t="shared" si="1"/>
        <v>0</v>
      </c>
    </row>
    <row r="67" spans="1:6">
      <c r="A67" s="35">
        <v>35100001</v>
      </c>
      <c r="B67" s="31" t="s">
        <v>53</v>
      </c>
      <c r="C67" s="36">
        <f>+'[1]REPORTE SEMANAL ADQ.IV'!$E$79</f>
        <v>2150</v>
      </c>
      <c r="D67" s="20">
        <v>0</v>
      </c>
      <c r="E67" s="20">
        <v>0</v>
      </c>
      <c r="F67" s="21">
        <f t="shared" si="1"/>
        <v>2150</v>
      </c>
    </row>
    <row r="68" spans="1:6">
      <c r="A68" s="35">
        <v>35500003</v>
      </c>
      <c r="B68" s="31" t="s">
        <v>54</v>
      </c>
      <c r="C68" s="36">
        <f>+'[1]REPORTE SEMANAL ADQ.IV'!$E$81</f>
        <v>2600</v>
      </c>
      <c r="D68" s="20">
        <f>+'[1]REPORTE SEMANAL ADQ.IV'!$E$71+'[1]REPORTE SEMANAL ADQ.IV'!$E$73+'[1]REPORTE SEMANAL ADQ.IV'!$E$76</f>
        <v>3250.26</v>
      </c>
      <c r="E68" s="20">
        <v>0</v>
      </c>
      <c r="F68" s="21">
        <f t="shared" si="1"/>
        <v>5850.26</v>
      </c>
    </row>
    <row r="69" spans="1:6">
      <c r="A69" s="26"/>
      <c r="B69" s="27"/>
      <c r="C69" s="20"/>
      <c r="D69" s="20"/>
      <c r="E69" s="20"/>
      <c r="F69" s="21">
        <f t="shared" si="1"/>
        <v>0</v>
      </c>
    </row>
    <row r="70" spans="1:6">
      <c r="A70" s="28">
        <v>36000000</v>
      </c>
      <c r="B70" s="30" t="s">
        <v>55</v>
      </c>
      <c r="C70" s="36"/>
      <c r="D70" s="20"/>
      <c r="E70" s="20"/>
      <c r="F70" s="21">
        <f t="shared" si="1"/>
        <v>0</v>
      </c>
    </row>
    <row r="71" spans="1:6">
      <c r="A71" s="37">
        <v>36100000</v>
      </c>
      <c r="B71" s="38" t="s">
        <v>56</v>
      </c>
      <c r="C71" s="39"/>
      <c r="D71" s="20"/>
      <c r="E71" s="20"/>
      <c r="F71" s="21">
        <f t="shared" si="1"/>
        <v>0</v>
      </c>
    </row>
    <row r="72" spans="1:6">
      <c r="A72" s="40">
        <v>36100003</v>
      </c>
      <c r="B72" s="31" t="s">
        <v>57</v>
      </c>
      <c r="C72" s="36">
        <f>+'[1]REPORTE SEMANAL ADQ.IV'!$E$78</f>
        <v>2000</v>
      </c>
      <c r="D72" s="20">
        <f>+'[1]REPORTE SEMANAL ADQ.IV'!$E$70</f>
        <v>1624</v>
      </c>
      <c r="E72" s="20">
        <v>0</v>
      </c>
      <c r="F72" s="21">
        <f t="shared" si="1"/>
        <v>3624</v>
      </c>
    </row>
    <row r="73" spans="1:6">
      <c r="A73" s="40">
        <v>36100004</v>
      </c>
      <c r="B73" s="31" t="s">
        <v>58</v>
      </c>
      <c r="C73" s="36">
        <f>+'[1]REPORTE SEMANAL ADQ.IV'!$E$77</f>
        <v>1250</v>
      </c>
      <c r="D73" s="20">
        <v>0</v>
      </c>
      <c r="E73" s="20">
        <v>0</v>
      </c>
      <c r="F73" s="21">
        <f t="shared" si="1"/>
        <v>1250</v>
      </c>
    </row>
    <row r="74" spans="1:6">
      <c r="A74" s="40"/>
      <c r="B74" s="31"/>
      <c r="C74" s="29"/>
      <c r="D74" s="20"/>
      <c r="E74" s="20"/>
      <c r="F74" s="21">
        <f t="shared" si="1"/>
        <v>0</v>
      </c>
    </row>
    <row r="75" spans="1:6">
      <c r="A75" s="28">
        <v>37000000</v>
      </c>
      <c r="B75" s="30" t="s">
        <v>59</v>
      </c>
      <c r="C75" s="29"/>
      <c r="D75" s="20"/>
      <c r="E75" s="20"/>
      <c r="F75" s="21">
        <f t="shared" si="1"/>
        <v>0</v>
      </c>
    </row>
    <row r="76" spans="1:6">
      <c r="A76" s="37">
        <v>37100000</v>
      </c>
      <c r="B76" s="31" t="s">
        <v>60</v>
      </c>
      <c r="C76" s="29"/>
      <c r="D76" s="20"/>
      <c r="E76" s="20"/>
      <c r="F76" s="21">
        <f t="shared" si="1"/>
        <v>0</v>
      </c>
    </row>
    <row r="77" spans="1:6">
      <c r="A77" s="40">
        <v>37100001</v>
      </c>
      <c r="B77" s="31" t="s">
        <v>61</v>
      </c>
      <c r="C77" s="29">
        <v>2500</v>
      </c>
      <c r="D77" s="20">
        <v>2500</v>
      </c>
      <c r="E77" s="20">
        <v>0</v>
      </c>
      <c r="F77" s="21">
        <f t="shared" si="1"/>
        <v>5000</v>
      </c>
    </row>
    <row r="78" spans="1:6">
      <c r="A78" s="37">
        <v>37200000</v>
      </c>
      <c r="B78" s="31" t="s">
        <v>62</v>
      </c>
      <c r="C78" s="29"/>
      <c r="D78" s="20"/>
      <c r="E78" s="20"/>
      <c r="F78" s="21">
        <f t="shared" si="1"/>
        <v>0</v>
      </c>
    </row>
    <row r="79" spans="1:6">
      <c r="A79" s="40">
        <v>37200001</v>
      </c>
      <c r="B79" s="31" t="s">
        <v>61</v>
      </c>
      <c r="C79" s="29">
        <v>3000</v>
      </c>
      <c r="D79" s="20">
        <v>2500</v>
      </c>
      <c r="E79" s="20">
        <v>0</v>
      </c>
      <c r="F79" s="21">
        <f t="shared" si="1"/>
        <v>5500</v>
      </c>
    </row>
    <row r="80" spans="1:6">
      <c r="A80" s="18">
        <v>37500000</v>
      </c>
      <c r="B80" s="31" t="s">
        <v>63</v>
      </c>
      <c r="C80" s="29"/>
      <c r="D80" s="20"/>
      <c r="E80" s="20"/>
      <c r="F80" s="21">
        <f t="shared" si="1"/>
        <v>0</v>
      </c>
    </row>
    <row r="81" spans="1:6">
      <c r="A81" s="35">
        <v>37500001</v>
      </c>
      <c r="B81" s="31" t="s">
        <v>64</v>
      </c>
      <c r="C81" s="29">
        <v>2000</v>
      </c>
      <c r="D81" s="20">
        <v>2200</v>
      </c>
      <c r="E81" s="20">
        <v>0</v>
      </c>
      <c r="F81" s="21">
        <f t="shared" si="1"/>
        <v>4200</v>
      </c>
    </row>
    <row r="82" spans="1:6">
      <c r="A82" s="35">
        <v>37900001</v>
      </c>
      <c r="B82" s="31" t="s">
        <v>65</v>
      </c>
      <c r="C82" s="29">
        <v>1000</v>
      </c>
      <c r="D82" s="20">
        <v>1500</v>
      </c>
      <c r="E82" s="20">
        <v>0</v>
      </c>
      <c r="F82" s="21">
        <f t="shared" si="1"/>
        <v>2500</v>
      </c>
    </row>
    <row r="83" spans="1:6">
      <c r="A83" s="41"/>
      <c r="B83" s="42"/>
      <c r="C83" s="29"/>
      <c r="D83" s="20"/>
      <c r="E83" s="43"/>
      <c r="F83" s="21">
        <f t="shared" si="1"/>
        <v>0</v>
      </c>
    </row>
    <row r="84" spans="1:6">
      <c r="A84" s="28">
        <v>38000000</v>
      </c>
      <c r="B84" s="30" t="s">
        <v>66</v>
      </c>
      <c r="C84" s="29"/>
      <c r="D84" s="20"/>
      <c r="E84" s="43"/>
      <c r="F84" s="21">
        <f t="shared" si="1"/>
        <v>0</v>
      </c>
    </row>
    <row r="85" spans="1:6">
      <c r="A85" s="40">
        <v>38100001</v>
      </c>
      <c r="B85" s="31" t="s">
        <v>67</v>
      </c>
      <c r="C85" s="29">
        <v>3000</v>
      </c>
      <c r="D85" s="20">
        <v>0</v>
      </c>
      <c r="E85" s="43">
        <v>0</v>
      </c>
      <c r="F85" s="21">
        <f t="shared" si="1"/>
        <v>3000</v>
      </c>
    </row>
    <row r="86" spans="1:6">
      <c r="A86" s="40"/>
      <c r="B86" s="31"/>
      <c r="C86" s="29"/>
      <c r="D86" s="20"/>
      <c r="E86" s="43"/>
      <c r="F86" s="21">
        <f t="shared" si="1"/>
        <v>0</v>
      </c>
    </row>
    <row r="87" spans="1:6" ht="12.75" thickBot="1">
      <c r="A87" s="44"/>
      <c r="B87" s="45"/>
      <c r="C87" s="43"/>
      <c r="D87" s="43"/>
      <c r="E87" s="43"/>
      <c r="F87" s="46"/>
    </row>
    <row r="88" spans="1:6" ht="12.75" thickBot="1">
      <c r="A88" s="47" t="s">
        <v>8</v>
      </c>
      <c r="B88" s="48"/>
      <c r="C88" s="49">
        <f>SUM(C16:C86)</f>
        <v>100260.98999999999</v>
      </c>
      <c r="D88" s="49">
        <f>SUM(D16:D86)</f>
        <v>43497.84</v>
      </c>
      <c r="E88" s="50">
        <f>SUM(E16:E86)</f>
        <v>0</v>
      </c>
      <c r="F88" s="51">
        <f>SUM(F16:F86)</f>
        <v>143758.82999999999</v>
      </c>
    </row>
    <row r="94" spans="1:6">
      <c r="B94" s="52"/>
      <c r="D94" s="53"/>
      <c r="E94" s="53"/>
    </row>
    <row r="95" spans="1:6">
      <c r="B95" s="54" t="s">
        <v>70</v>
      </c>
    </row>
    <row r="96" spans="1:6">
      <c r="B96" s="54" t="s">
        <v>71</v>
      </c>
    </row>
  </sheetData>
  <mergeCells count="10">
    <mergeCell ref="D94:E94"/>
    <mergeCell ref="A88:B88"/>
    <mergeCell ref="A11:F11"/>
    <mergeCell ref="A9:F9"/>
    <mergeCell ref="C13:E13"/>
    <mergeCell ref="A13:A14"/>
    <mergeCell ref="B13:B14"/>
    <mergeCell ref="F13:F14"/>
    <mergeCell ref="A10:F10"/>
    <mergeCell ref="B71:C71"/>
  </mergeCells>
  <printOptions horizontalCentered="1"/>
  <pageMargins left="0.39370078740157483" right="0.27559055118110237" top="0.51181102362204722" bottom="0.51181102362204722" header="0.31496062992125984" footer="0.31496062992125984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7:A21"/>
  <sheetViews>
    <sheetView workbookViewId="0">
      <selection activeCell="A17" sqref="A17:A21"/>
    </sheetView>
  </sheetViews>
  <sheetFormatPr baseColWidth="10" defaultRowHeight="15"/>
  <sheetData>
    <row r="17" spans="1:1">
      <c r="A17" s="1" t="s">
        <v>10</v>
      </c>
    </row>
    <row r="18" spans="1:1">
      <c r="A18" t="s">
        <v>14</v>
      </c>
    </row>
    <row r="19" spans="1:1">
      <c r="A19" t="s">
        <v>11</v>
      </c>
    </row>
    <row r="20" spans="1:1">
      <c r="A20" t="s">
        <v>12</v>
      </c>
    </row>
    <row r="21" spans="1:1">
      <c r="A21" t="s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Hoja1</vt:lpstr>
      <vt:lpstr>Hoja2</vt:lpstr>
      <vt:lpstr>Hoja3</vt:lpstr>
      <vt:lpstr>Hoja1!Títulos_a_imprimir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Karla Yadira Ramírez Fernández</dc:creator>
  <cp:lastModifiedBy>Coordinacion IIA</cp:lastModifiedBy>
  <cp:lastPrinted>2012-07-16T22:43:10Z</cp:lastPrinted>
  <dcterms:created xsi:type="dcterms:W3CDTF">2012-04-26T15:39:16Z</dcterms:created>
  <dcterms:modified xsi:type="dcterms:W3CDTF">2012-07-16T22:43:14Z</dcterms:modified>
</cp:coreProperties>
</file>